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9165" firstSheet="1" activeTab="1"/>
  </bookViews>
  <sheets>
    <sheet name="take1" sheetId="1" state="hidden" r:id="rId1"/>
    <sheet name="Global" sheetId="2" r:id="rId2"/>
    <sheet name="Americas" sheetId="3" r:id="rId3"/>
    <sheet name="Asia Pacific " sheetId="4" r:id="rId4"/>
    <sheet name="East Eu&amp;Cent Asia" sheetId="5" r:id="rId5"/>
    <sheet name="EU and West Eur" sheetId="6" r:id="rId6"/>
    <sheet name="MENA" sheetId="7" r:id="rId7"/>
    <sheet name="SSA" sheetId="8" r:id="rId8"/>
    <sheet name="Sheet3" sheetId="9" state="hidden" r:id="rId9"/>
    <sheet name="2009 raw" sheetId="10" state="hidden" r:id="rId10"/>
  </sheets>
  <definedNames>
    <definedName name="boostrap">#REF!</definedName>
    <definedName name="clan_1" localSheetId="1">'Global'!#REF!</definedName>
    <definedName name="clan_10" localSheetId="1">'Global'!#REF!</definedName>
    <definedName name="clan_11" localSheetId="1">'Global'!#REF!</definedName>
    <definedName name="clan_12" localSheetId="1">'Global'!#REF!</definedName>
    <definedName name="clan_13" localSheetId="1">'Global'!#REF!</definedName>
    <definedName name="clan_14" localSheetId="1">'Global'!#REF!</definedName>
    <definedName name="clan_15" localSheetId="1">'Global'!#REF!</definedName>
    <definedName name="clan_16" localSheetId="1">'Global'!#REF!</definedName>
    <definedName name="clan_17" localSheetId="1">'Global'!#REF!</definedName>
    <definedName name="clan_18" localSheetId="1">'Global'!#REF!</definedName>
    <definedName name="clan_19" localSheetId="1">'Global'!#REF!</definedName>
    <definedName name="clan_2" localSheetId="1">'Global'!#REF!</definedName>
    <definedName name="clan_20" localSheetId="1">'Global'!#REF!</definedName>
    <definedName name="clan_21" localSheetId="1">'Global'!#REF!</definedName>
    <definedName name="clan_22" localSheetId="1">'Global'!#REF!</definedName>
    <definedName name="clan_23" localSheetId="1">'Global'!#REF!</definedName>
    <definedName name="clan_24" localSheetId="1">'Global'!#REF!</definedName>
    <definedName name="clan_25" localSheetId="1">'Global'!#REF!</definedName>
    <definedName name="clan_26" localSheetId="1">'Global'!#REF!</definedName>
    <definedName name="clan_27" localSheetId="1">'Global'!#REF!</definedName>
    <definedName name="clan_28" localSheetId="1">'Global'!#REF!</definedName>
    <definedName name="clan_29" localSheetId="1">'Global'!#REF!</definedName>
    <definedName name="clan_3" localSheetId="1">'Global'!#REF!</definedName>
    <definedName name="clan_30" localSheetId="1">'Global'!#REF!</definedName>
    <definedName name="clan_31" localSheetId="1">'Global'!#REF!</definedName>
    <definedName name="clan_32" localSheetId="1">'Global'!#REF!</definedName>
    <definedName name="clan_33" localSheetId="1">'Global'!#REF!</definedName>
    <definedName name="clan_34" localSheetId="1">'Global'!#REF!</definedName>
    <definedName name="clan_35" localSheetId="1">'Global'!#REF!</definedName>
    <definedName name="clan_36" localSheetId="1">'Global'!#REF!</definedName>
    <definedName name="clan_37" localSheetId="1">'Global'!#REF!</definedName>
    <definedName name="clan_38" localSheetId="1">'Global'!#REF!</definedName>
    <definedName name="clan_39" localSheetId="1">'Global'!#REF!</definedName>
    <definedName name="clan_4" localSheetId="1">'Global'!#REF!</definedName>
    <definedName name="clan_40" localSheetId="1">'Global'!#REF!</definedName>
    <definedName name="clan_41" localSheetId="1">'Global'!#REF!</definedName>
    <definedName name="clan_42" localSheetId="1">'Global'!#REF!</definedName>
    <definedName name="clan_43" localSheetId="1">'Global'!#REF!</definedName>
    <definedName name="clan_44" localSheetId="1">'Global'!#REF!</definedName>
    <definedName name="clan_45" localSheetId="1">'Global'!#REF!</definedName>
    <definedName name="clan_46" localSheetId="1">'Global'!#REF!</definedName>
    <definedName name="clan_47" localSheetId="1">'Global'!#REF!</definedName>
    <definedName name="clan_48" localSheetId="1">'Global'!#REF!</definedName>
    <definedName name="clan_49" localSheetId="1">'Global'!#REF!</definedName>
    <definedName name="clan_5" localSheetId="1">'Global'!#REF!</definedName>
    <definedName name="clan_50" localSheetId="1">'Global'!#REF!</definedName>
    <definedName name="clan_51" localSheetId="1">'Global'!#REF!</definedName>
    <definedName name="clan_52" localSheetId="1">'Global'!#REF!</definedName>
    <definedName name="clan_53" localSheetId="1">'Global'!#REF!</definedName>
    <definedName name="clan_54" localSheetId="1">'Global'!#REF!</definedName>
    <definedName name="clan_55" localSheetId="1">'Global'!#REF!</definedName>
    <definedName name="clan_56" localSheetId="1">'Global'!#REF!</definedName>
    <definedName name="clan_57" localSheetId="1">'Global'!#REF!</definedName>
    <definedName name="clan_58" localSheetId="1">'Global'!#REF!</definedName>
    <definedName name="clan_59" localSheetId="1">'Global'!#REF!</definedName>
    <definedName name="clan_6" localSheetId="1">'Global'!#REF!</definedName>
    <definedName name="clan_60" localSheetId="1">'Global'!#REF!</definedName>
    <definedName name="clan_61" localSheetId="1">'Global'!#REF!</definedName>
    <definedName name="clan_62" localSheetId="1">'Global'!#REF!</definedName>
    <definedName name="clan_63" localSheetId="1">'Global'!#REF!</definedName>
    <definedName name="clan_64" localSheetId="1">'Global'!#REF!</definedName>
    <definedName name="clan_65" localSheetId="1">'Global'!#REF!</definedName>
    <definedName name="clan_66" localSheetId="1">'Global'!#REF!</definedName>
    <definedName name="clan_67" localSheetId="1">'Global'!#REF!</definedName>
    <definedName name="clan_68" localSheetId="1">'Global'!#REF!</definedName>
    <definedName name="clan_69" localSheetId="1">'Global'!#REF!</definedName>
    <definedName name="clan_7" localSheetId="1">'Global'!#REF!</definedName>
    <definedName name="clan_70" localSheetId="1">'Global'!#REF!</definedName>
    <definedName name="clan_71" localSheetId="1">'Global'!#REF!</definedName>
    <definedName name="clan_72" localSheetId="1">'Global'!#REF!</definedName>
    <definedName name="clan_73" localSheetId="1">'Global'!#REF!</definedName>
    <definedName name="clan_74" localSheetId="1">'Global'!#REF!</definedName>
    <definedName name="clan_75" localSheetId="1">'Global'!#REF!</definedName>
    <definedName name="clan_76" localSheetId="1">'Global'!#REF!</definedName>
    <definedName name="clan_77" localSheetId="1">'Global'!#REF!</definedName>
    <definedName name="clan_78" localSheetId="1">'Global'!#REF!</definedName>
    <definedName name="clan_79" localSheetId="1">'Global'!#REF!</definedName>
    <definedName name="clan_8" localSheetId="1">'Global'!#REF!</definedName>
    <definedName name="clan_80" localSheetId="1">'Global'!#REF!</definedName>
    <definedName name="clan_9" localSheetId="1">'Global'!#REF!</definedName>
    <definedName name="CPI2010">#REF!</definedName>
    <definedName name="CPI2011">#REF!</definedName>
    <definedName name="raw2009">'2009 raw'!$A$2:$S$212</definedName>
    <definedName name="str_1" localSheetId="1">'Global'!#REF!</definedName>
    <definedName name="str_10" localSheetId="1">'Global'!#REF!</definedName>
    <definedName name="str_11" localSheetId="1">'Global'!#REF!</definedName>
    <definedName name="str_12" localSheetId="1">'Global'!#REF!</definedName>
    <definedName name="str_13" localSheetId="1">'Global'!#REF!</definedName>
    <definedName name="str_14" localSheetId="1">'Global'!#REF!</definedName>
    <definedName name="str_15" localSheetId="1">'Global'!#REF!</definedName>
    <definedName name="str_2" localSheetId="1">'Global'!#REF!</definedName>
    <definedName name="str_3" localSheetId="1">'Global'!#REF!</definedName>
    <definedName name="str_4" localSheetId="1">'Global'!#REF!</definedName>
    <definedName name="str_5" localSheetId="1">'Global'!#REF!</definedName>
    <definedName name="str_6" localSheetId="1">'Global'!#REF!</definedName>
    <definedName name="str_7" localSheetId="1">'Global'!#REF!</definedName>
    <definedName name="str_8" localSheetId="1">'Global'!#REF!</definedName>
    <definedName name="str_9" localSheetId="1">'Global'!#REF!</definedName>
    <definedName name="take1">'take1'!$A$2:$S$184</definedName>
  </definedNames>
  <calcPr fullCalcOnLoad="1"/>
</workbook>
</file>

<file path=xl/comments2.xml><?xml version="1.0" encoding="utf-8"?>
<comments xmlns="http://schemas.openxmlformats.org/spreadsheetml/2006/main">
  <authors>
    <author>Dr. Johann Graf Lambsdorff</author>
  </authors>
  <commentList>
    <comment ref="C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D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E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F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</commentList>
</comments>
</file>

<file path=xl/comments3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4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5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6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7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comments8.xml><?xml version="1.0" encoding="utf-8"?>
<comments xmlns="http://schemas.openxmlformats.org/spreadsheetml/2006/main">
  <authors>
    <author>Dr. Johann Graf Lambsdorff</author>
  </authors>
  <commentList>
    <comment ref="D1" authorId="0">
      <text>
        <r>
          <rPr>
            <sz val="10"/>
            <rFont val="Arial"/>
            <family val="0"/>
          </rPr>
          <t xml:space="preserve">CPI 2010 Score -  </t>
        </r>
        <r>
          <rPr>
            <sz val="10"/>
            <rFont val="Arial"/>
            <family val="0"/>
          </rPr>
          <t>relates to the degree to which corruption is perceived to exist among public officials and politicians by business people and country analysts. Score ranges between 10 (highly clean) and 0 (highly corrupt).</t>
        </r>
      </text>
    </comment>
    <comment ref="F1" authorId="0">
      <text>
        <r>
          <rPr>
            <sz val="10"/>
            <rFont val="Arial"/>
            <family val="0"/>
          </rPr>
          <t xml:space="preserve">Surveys Used -  </t>
        </r>
        <r>
          <rPr>
            <sz val="10"/>
            <rFont val="Arial"/>
            <family val="0"/>
          </rPr>
          <t>Reflects the number of surveys or assessments used to calculate the CPI score for each country. In 2010  there were 13 surveys and expert assessments used and at least 3 were required for a country to be included in the CPI.</t>
        </r>
      </text>
    </comment>
    <comment ref="G1" authorId="0">
      <text>
        <r>
          <rPr>
            <sz val="10"/>
            <rFont val="Arial"/>
            <family val="0"/>
          </rPr>
          <t xml:space="preserve">Standard Deviation - 
   </t>
        </r>
        <r>
          <rPr>
            <sz val="10"/>
            <rFont val="Arial"/>
            <family val="0"/>
          </rPr>
          <t>indicates differences in the values of the sources. The smaller the Standard Deviation the greater the agreement in the valuation of the sources.</t>
        </r>
      </text>
    </comment>
    <comment ref="H1" authorId="0">
      <text>
        <r>
          <rPr>
            <sz val="10"/>
            <rFont val="Arial"/>
            <family val="0"/>
          </rPr>
          <t xml:space="preserve">High-Low Range  - 
</t>
        </r>
        <r>
          <rPr>
            <sz val="10"/>
            <rFont val="Arial"/>
            <family val="0"/>
          </rPr>
          <t xml:space="preserve">   provides the highest and lowest values of the sources. </t>
        </r>
      </text>
    </comment>
    <comment ref="J1" authorId="0">
      <text>
        <r>
          <rPr>
            <sz val="10"/>
            <rFont val="Arial"/>
            <family val="0"/>
          </rPr>
          <t xml:space="preserve">The confidence range -
</t>
        </r>
        <r>
          <rPr>
            <sz val="10"/>
            <rFont val="Arial"/>
            <family val="0"/>
          </rPr>
          <t xml:space="preserve">    provides a range of possible values of the CPI score. This reflects how a country's score may vary, depending on measurement precision. Nominally, with 5 percent probability the score is above this range and with another 5 percent it is below. </t>
        </r>
      </text>
    </comment>
  </commentList>
</comments>
</file>

<file path=xl/sharedStrings.xml><?xml version="1.0" encoding="utf-8"?>
<sst xmlns="http://schemas.openxmlformats.org/spreadsheetml/2006/main" count="991" uniqueCount="290">
  <si>
    <t>country</t>
  </si>
  <si>
    <t>Denmark</t>
  </si>
  <si>
    <t>New Zealand</t>
  </si>
  <si>
    <t>Singapore</t>
  </si>
  <si>
    <t>Finland</t>
  </si>
  <si>
    <t>Sweden</t>
  </si>
  <si>
    <t>Canada</t>
  </si>
  <si>
    <t>Netherlands</t>
  </si>
  <si>
    <t>Australia</t>
  </si>
  <si>
    <t>Switzerland</t>
  </si>
  <si>
    <t>Norway</t>
  </si>
  <si>
    <t>Iceland</t>
  </si>
  <si>
    <t>Luxembourg</t>
  </si>
  <si>
    <t>Hong Kong</t>
  </si>
  <si>
    <t>Ireland</t>
  </si>
  <si>
    <t>Austria</t>
  </si>
  <si>
    <t>Germany</t>
  </si>
  <si>
    <t>Barbados</t>
  </si>
  <si>
    <t>Japan</t>
  </si>
  <si>
    <t>Qatar</t>
  </si>
  <si>
    <t>United Kingdom</t>
  </si>
  <si>
    <t>Chile</t>
  </si>
  <si>
    <t>Belgium</t>
  </si>
  <si>
    <t>Uruguay</t>
  </si>
  <si>
    <t>France</t>
  </si>
  <si>
    <t>Estonia</t>
  </si>
  <si>
    <t>Slovenia</t>
  </si>
  <si>
    <t>Cyprus</t>
  </si>
  <si>
    <t>United Arab Emirates</t>
  </si>
  <si>
    <t>Israel</t>
  </si>
  <si>
    <t>Spain</t>
  </si>
  <si>
    <t>Portugal</t>
  </si>
  <si>
    <t>Botswana</t>
  </si>
  <si>
    <t>Puerto Rico</t>
  </si>
  <si>
    <t>Taiwan</t>
  </si>
  <si>
    <t>Bhutan</t>
  </si>
  <si>
    <t>Malta</t>
  </si>
  <si>
    <t>Brunei</t>
  </si>
  <si>
    <t>Mauritius</t>
  </si>
  <si>
    <t>Costa Rica</t>
  </si>
  <si>
    <t>Oman</t>
  </si>
  <si>
    <t>Poland</t>
  </si>
  <si>
    <t>Dominica</t>
  </si>
  <si>
    <t>Cape Verde</t>
  </si>
  <si>
    <t>Lithuania</t>
  </si>
  <si>
    <t>Bahrain</t>
  </si>
  <si>
    <t>Seychelles</t>
  </si>
  <si>
    <t>Hungary</t>
  </si>
  <si>
    <t>Jordan</t>
  </si>
  <si>
    <t>Saudi Arabia</t>
  </si>
  <si>
    <t>Czech Republic</t>
  </si>
  <si>
    <t>Kuwait</t>
  </si>
  <si>
    <t>South Africa</t>
  </si>
  <si>
    <t>Malaysia</t>
  </si>
  <si>
    <t>Namibia</t>
  </si>
  <si>
    <t>Turkey</t>
  </si>
  <si>
    <t>Latvia</t>
  </si>
  <si>
    <t>Slovakia</t>
  </si>
  <si>
    <t>Tunisia</t>
  </si>
  <si>
    <t>Croatia</t>
  </si>
  <si>
    <t>Ghana</t>
  </si>
  <si>
    <t>Samoa</t>
  </si>
  <si>
    <t>Rwanda</t>
  </si>
  <si>
    <t>Italy</t>
  </si>
  <si>
    <t>Georgia</t>
  </si>
  <si>
    <t>Brazil</t>
  </si>
  <si>
    <t>Cuba</t>
  </si>
  <si>
    <t>Montenegro</t>
  </si>
  <si>
    <t>Romania</t>
  </si>
  <si>
    <t>Bulgaria</t>
  </si>
  <si>
    <t>El Salvador</t>
  </si>
  <si>
    <t>Panama</t>
  </si>
  <si>
    <t>Trinidad and Tobago</t>
  </si>
  <si>
    <t>Vanuatu</t>
  </si>
  <si>
    <t>China</t>
  </si>
  <si>
    <t>Colombia</t>
  </si>
  <si>
    <t>Greece</t>
  </si>
  <si>
    <t>Lesotho</t>
  </si>
  <si>
    <t>Peru</t>
  </si>
  <si>
    <t>Serbia</t>
  </si>
  <si>
    <t>Thailand</t>
  </si>
  <si>
    <t>Malawi</t>
  </si>
  <si>
    <t>Morocco</t>
  </si>
  <si>
    <t>Albania</t>
  </si>
  <si>
    <t>India</t>
  </si>
  <si>
    <t>Jamaica</t>
  </si>
  <si>
    <t>Liberia</t>
  </si>
  <si>
    <t>Bosnia and Herzegovina</t>
  </si>
  <si>
    <t>Djibouti</t>
  </si>
  <si>
    <t>Gambia</t>
  </si>
  <si>
    <t>Guatemala</t>
  </si>
  <si>
    <t>Kiribati</t>
  </si>
  <si>
    <t>Sri Lanka</t>
  </si>
  <si>
    <t>Swaziland</t>
  </si>
  <si>
    <t>Burkina Faso</t>
  </si>
  <si>
    <t>Egypt</t>
  </si>
  <si>
    <t>Mexico</t>
  </si>
  <si>
    <t>Dominican Republic</t>
  </si>
  <si>
    <t>Sao Tome and Principe</t>
  </si>
  <si>
    <t>Tonga</t>
  </si>
  <si>
    <t>Zambia</t>
  </si>
  <si>
    <t>Algeria</t>
  </si>
  <si>
    <t>Argentina</t>
  </si>
  <si>
    <t>Kazakhstan</t>
  </si>
  <si>
    <t>Moldova</t>
  </si>
  <si>
    <t>Senegal</t>
  </si>
  <si>
    <t>Benin</t>
  </si>
  <si>
    <t>Bolivia</t>
  </si>
  <si>
    <t>Gabon</t>
  </si>
  <si>
    <t>Indonesia</t>
  </si>
  <si>
    <t>Kosovo</t>
  </si>
  <si>
    <t>Solomon Islands</t>
  </si>
  <si>
    <t>Ethiopia</t>
  </si>
  <si>
    <t>Guyana</t>
  </si>
  <si>
    <t>Mali</t>
  </si>
  <si>
    <t>Mongolia</t>
  </si>
  <si>
    <t>Mozambique</t>
  </si>
  <si>
    <t>Tanzania</t>
  </si>
  <si>
    <t>Armenia</t>
  </si>
  <si>
    <t>Eritrea</t>
  </si>
  <si>
    <t>Madagascar</t>
  </si>
  <si>
    <t>Niger</t>
  </si>
  <si>
    <t>Belarus</t>
  </si>
  <si>
    <t>Ecuador</t>
  </si>
  <si>
    <t>Lebanon</t>
  </si>
  <si>
    <t>Nicaragua</t>
  </si>
  <si>
    <t>Syria</t>
  </si>
  <si>
    <t>Timor-Leste</t>
  </si>
  <si>
    <t>Uganda</t>
  </si>
  <si>
    <t>Azerbaijan</t>
  </si>
  <si>
    <t>Bangladesh</t>
  </si>
  <si>
    <t>Honduras</t>
  </si>
  <si>
    <t>Nigeria</t>
  </si>
  <si>
    <t>Philippines</t>
  </si>
  <si>
    <t>Sierra Leone</t>
  </si>
  <si>
    <t>Togo</t>
  </si>
  <si>
    <t>Ukraine</t>
  </si>
  <si>
    <t>Zimbabwe</t>
  </si>
  <si>
    <t>Maldives</t>
  </si>
  <si>
    <t>Mauritania</t>
  </si>
  <si>
    <t>Pakistan</t>
  </si>
  <si>
    <t>Cameroon</t>
  </si>
  <si>
    <t>Côte d´Ivoire</t>
  </si>
  <si>
    <t>Haiti</t>
  </si>
  <si>
    <t>Iran</t>
  </si>
  <si>
    <t>Libya</t>
  </si>
  <si>
    <t>Nepal</t>
  </si>
  <si>
    <t>Paraguay</t>
  </si>
  <si>
    <t>Yemen</t>
  </si>
  <si>
    <t>Cambodia</t>
  </si>
  <si>
    <t>Central African Republic</t>
  </si>
  <si>
    <t>Comoros</t>
  </si>
  <si>
    <t>Guinea-Bissau</t>
  </si>
  <si>
    <t>Kenya</t>
  </si>
  <si>
    <t>Laos</t>
  </si>
  <si>
    <t>Papua New Guinea</t>
  </si>
  <si>
    <t>Russia</t>
  </si>
  <si>
    <t>Tajikistan</t>
  </si>
  <si>
    <t>Guinea</t>
  </si>
  <si>
    <t>Kyrgyzstan</t>
  </si>
  <si>
    <t>Venezuela</t>
  </si>
  <si>
    <t>Angola</t>
  </si>
  <si>
    <t>Equatorial Guinea</t>
  </si>
  <si>
    <t>Burundi</t>
  </si>
  <si>
    <t>Chad</t>
  </si>
  <si>
    <t>Sudan</t>
  </si>
  <si>
    <t>Turkmenistan</t>
  </si>
  <si>
    <t>Uzbekistan</t>
  </si>
  <si>
    <t>Iraq</t>
  </si>
  <si>
    <t>Afghanistan</t>
  </si>
  <si>
    <t>Myanmar</t>
  </si>
  <si>
    <t>Somalia</t>
  </si>
  <si>
    <t>Bahamas</t>
  </si>
  <si>
    <t>USA</t>
  </si>
  <si>
    <t>Saint Lucia</t>
  </si>
  <si>
    <t>Saint Vincent and the Grenadines</t>
  </si>
  <si>
    <t>South Korea</t>
  </si>
  <si>
    <t>Macao</t>
  </si>
  <si>
    <t>Macedonia</t>
  </si>
  <si>
    <t>Suriname</t>
  </si>
  <si>
    <t>Viet Nam</t>
  </si>
  <si>
    <t>Congo  Republic</t>
  </si>
  <si>
    <t>Congo Democratic Republic</t>
  </si>
  <si>
    <t>North Korea</t>
  </si>
  <si>
    <t>American Samoa</t>
  </si>
  <si>
    <t>Andorra</t>
  </si>
  <si>
    <t>Anguilla</t>
  </si>
  <si>
    <t>Antigua and Barbuda</t>
  </si>
  <si>
    <t>Aruba</t>
  </si>
  <si>
    <t>Belize</t>
  </si>
  <si>
    <t>Bermuda</t>
  </si>
  <si>
    <t>Cayman Islands</t>
  </si>
  <si>
    <t>Cook Islands</t>
  </si>
  <si>
    <t>Fiji</t>
  </si>
  <si>
    <t>French Guiana</t>
  </si>
  <si>
    <t>Grenada</t>
  </si>
  <si>
    <t>Guam</t>
  </si>
  <si>
    <t>Liechtenstein</t>
  </si>
  <si>
    <t>Marshall Islands</t>
  </si>
  <si>
    <t>Martinique</t>
  </si>
  <si>
    <t>Micronesia (Federated States of)</t>
  </si>
  <si>
    <t>Monserrat</t>
  </si>
  <si>
    <t>Nauru</t>
  </si>
  <si>
    <t>Netherlands Antilles</t>
  </si>
  <si>
    <t>Palau</t>
  </si>
  <si>
    <t>Palestine</t>
  </si>
  <si>
    <t>Reunion</t>
  </si>
  <si>
    <t>St. Kitts &amp; Nevis</t>
  </si>
  <si>
    <t>Turks &amp; Caicos Islands</t>
  </si>
  <si>
    <t>Tuvalu</t>
  </si>
  <si>
    <t>Virgin Islands (British)</t>
  </si>
  <si>
    <t>Virgin Islands (US)</t>
  </si>
  <si>
    <t>cpi11</t>
  </si>
  <si>
    <t>stafdb2010beta</t>
  </si>
  <si>
    <t>stadb2010beta</t>
  </si>
  <si>
    <t>stbsgi2011beta</t>
  </si>
  <si>
    <t>stbti2012beta</t>
  </si>
  <si>
    <t>steiu2011beta</t>
  </si>
  <si>
    <t>stfh2011beta</t>
  </si>
  <si>
    <t>stgi2011beta</t>
  </si>
  <si>
    <t>stimd2010beta</t>
  </si>
  <si>
    <t>stimd2011beta</t>
  </si>
  <si>
    <t>stperc2010beta</t>
  </si>
  <si>
    <t>stperc2011beta</t>
  </si>
  <si>
    <t>stprs2011beta</t>
  </si>
  <si>
    <t>sttibpi2011beta</t>
  </si>
  <si>
    <t>stwb2010beta</t>
  </si>
  <si>
    <t>stwef2010beta</t>
  </si>
  <si>
    <t>stwef2011beta</t>
  </si>
  <si>
    <t>stwjp2011beta</t>
  </si>
  <si>
    <t>cpi2008</t>
  </si>
  <si>
    <t>no_sources2008</t>
  </si>
  <si>
    <t>no_sources2009</t>
  </si>
  <si>
    <t>adb2008</t>
  </si>
  <si>
    <t>afdb2008</t>
  </si>
  <si>
    <t>bti2009</t>
  </si>
  <si>
    <t>cpia2008</t>
  </si>
  <si>
    <t>imd2009</t>
  </si>
  <si>
    <t>imd2008</t>
  </si>
  <si>
    <t>wef2008</t>
  </si>
  <si>
    <t>wef2009</t>
  </si>
  <si>
    <t>sig2009</t>
  </si>
  <si>
    <t>eiu2009</t>
  </si>
  <si>
    <t>nit2009</t>
  </si>
  <si>
    <t>gi2009</t>
  </si>
  <si>
    <t>perc2008</t>
  </si>
  <si>
    <t>perc2009</t>
  </si>
  <si>
    <t>AFDB</t>
  </si>
  <si>
    <t>ADB</t>
  </si>
  <si>
    <t>BF_SGI</t>
  </si>
  <si>
    <t>BF_TI</t>
  </si>
  <si>
    <t>EIU_CRR</t>
  </si>
  <si>
    <t>FH_NIT</t>
  </si>
  <si>
    <t>GI_CRR</t>
  </si>
  <si>
    <t>IMD2010</t>
  </si>
  <si>
    <t>IMD2011</t>
  </si>
  <si>
    <t>PERC2010</t>
  </si>
  <si>
    <t>PERC2011</t>
  </si>
  <si>
    <t>PRS_ICRG</t>
  </si>
  <si>
    <t>TI_BPI</t>
  </si>
  <si>
    <t>WB_CPIA</t>
  </si>
  <si>
    <t>WEF2010</t>
  </si>
  <si>
    <t>WEF2011</t>
  </si>
  <si>
    <t>WJP_ROL</t>
  </si>
  <si>
    <t>Country Rank</t>
  </si>
  <si>
    <t>Country / Territory</t>
  </si>
  <si>
    <t>Surveys Used</t>
  </si>
  <si>
    <t>Standard Deviation</t>
  </si>
  <si>
    <t>Minimun Maximum Range</t>
  </si>
  <si>
    <t>90 % Confidence Interval</t>
  </si>
  <si>
    <t>Min</t>
  </si>
  <si>
    <t>Max</t>
  </si>
  <si>
    <t>Lower bound</t>
  </si>
  <si>
    <t>Higher bound</t>
  </si>
  <si>
    <t>CPI 2011 Score</t>
  </si>
  <si>
    <t>Regional Rank</t>
  </si>
  <si>
    <t>United States</t>
  </si>
  <si>
    <t>Korea (South)</t>
  </si>
  <si>
    <t>FYR Macedonia</t>
  </si>
  <si>
    <t>Sao Tome &amp; Principe</t>
  </si>
  <si>
    <t xml:space="preserve">Democratic Republic of the Congo </t>
  </si>
  <si>
    <t>Korea (North)</t>
  </si>
  <si>
    <t>Macau</t>
  </si>
  <si>
    <t>Vietnam</t>
  </si>
  <si>
    <t>Rang</t>
  </si>
  <si>
    <t>CPI 2011 Skor</t>
  </si>
  <si>
    <t>Broj istraživanja</t>
  </si>
  <si>
    <t>Zemlja ili teritorija</t>
  </si>
  <si>
    <t>standardna devijacija</t>
  </si>
  <si>
    <t>Raspon ocena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</si>
</sst>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00"/>
    <numFmt numFmtId="188" formatCode="0.000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18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5" fillId="33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0" fillId="37" borderId="0" xfId="0" applyFill="1" applyAlignment="1">
      <alignment/>
    </xf>
    <xf numFmtId="2" fontId="0" fillId="0" borderId="10" xfId="0" applyNumberFormat="1" applyBorder="1" applyAlignment="1">
      <alignment/>
    </xf>
    <xf numFmtId="186" fontId="2" fillId="37" borderId="10" xfId="0" applyNumberFormat="1" applyFont="1" applyFill="1" applyBorder="1" applyAlignment="1">
      <alignment horizontal="center"/>
    </xf>
    <xf numFmtId="186" fontId="2" fillId="37" borderId="10" xfId="0" applyNumberFormat="1" applyFont="1" applyFill="1" applyBorder="1" applyAlignment="1">
      <alignment horizontal="center" wrapText="1"/>
    </xf>
    <xf numFmtId="186" fontId="2" fillId="37" borderId="17" xfId="0" applyNumberFormat="1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3" fontId="2" fillId="37" borderId="10" xfId="0" applyNumberFormat="1" applyFont="1" applyFill="1" applyBorder="1" applyAlignment="1">
      <alignment horizontal="center" textRotation="90" wrapText="1"/>
    </xf>
    <xf numFmtId="186" fontId="2" fillId="37" borderId="18" xfId="0" applyNumberFormat="1" applyFont="1" applyFill="1" applyBorder="1" applyAlignment="1">
      <alignment horizontal="center" textRotation="90" wrapText="1"/>
    </xf>
    <xf numFmtId="186" fontId="2" fillId="37" borderId="19" xfId="0" applyNumberFormat="1" applyFont="1" applyFill="1" applyBorder="1" applyAlignment="1">
      <alignment horizontal="center" vertical="center" wrapText="1"/>
    </xf>
    <xf numFmtId="186" fontId="2" fillId="37" borderId="20" xfId="0" applyNumberFormat="1" applyFont="1" applyFill="1" applyBorder="1" applyAlignment="1">
      <alignment horizontal="center" vertical="center" wrapText="1"/>
    </xf>
    <xf numFmtId="186" fontId="2" fillId="37" borderId="21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textRotation="90"/>
    </xf>
    <xf numFmtId="186" fontId="2" fillId="37" borderId="15" xfId="0" applyNumberFormat="1" applyFont="1" applyFill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186" fontId="2" fillId="37" borderId="10" xfId="0" applyNumberFormat="1" applyFont="1" applyFill="1" applyBorder="1" applyAlignment="1">
      <alignment horizontal="center" textRotation="90" wrapText="1"/>
    </xf>
    <xf numFmtId="186" fontId="2" fillId="3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86" fontId="2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cpi-mp-be-stats" xfId="60"/>
    <cellStyle name="Title" xfId="61"/>
    <cellStyle name="Total" xfId="62"/>
    <cellStyle name="Warning Text" xfId="63"/>
  </cellStyles>
  <dxfs count="1"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2">
      <selection activeCell="C46" sqref="C46"/>
    </sheetView>
  </sheetViews>
  <sheetFormatPr defaultColWidth="9.140625" defaultRowHeight="12.75"/>
  <cols>
    <col min="1" max="1" width="13.57421875" style="0" customWidth="1"/>
  </cols>
  <sheetData>
    <row r="1" spans="1:19" ht="12.75">
      <c r="A1" t="s">
        <v>0</v>
      </c>
      <c r="B1" t="s">
        <v>212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Q1" t="s">
        <v>227</v>
      </c>
      <c r="R1" t="s">
        <v>228</v>
      </c>
      <c r="S1" t="s">
        <v>229</v>
      </c>
    </row>
    <row r="2" spans="1:19" ht="12.75">
      <c r="A2" s="1" t="s">
        <v>2</v>
      </c>
      <c r="B2" s="2">
        <v>9.454302</v>
      </c>
      <c r="E2">
        <v>9.693692</v>
      </c>
      <c r="G2">
        <v>9.119854</v>
      </c>
      <c r="I2">
        <v>9.307162</v>
      </c>
      <c r="J2">
        <v>9.4904</v>
      </c>
      <c r="K2">
        <v>9.472668</v>
      </c>
      <c r="N2">
        <v>9.468166</v>
      </c>
      <c r="Q2">
        <v>9.523186</v>
      </c>
      <c r="R2">
        <v>9.4904</v>
      </c>
      <c r="S2">
        <v>9.523186</v>
      </c>
    </row>
    <row r="3" spans="1:18" ht="12.75">
      <c r="A3" s="1" t="s">
        <v>4</v>
      </c>
      <c r="B3" s="2">
        <v>9.394515</v>
      </c>
      <c r="E3">
        <v>9.153863</v>
      </c>
      <c r="G3">
        <v>9.119854</v>
      </c>
      <c r="I3">
        <v>9.307162</v>
      </c>
      <c r="J3">
        <v>9.472668</v>
      </c>
      <c r="K3">
        <v>9.4904</v>
      </c>
      <c r="N3">
        <v>9.788888</v>
      </c>
      <c r="Q3">
        <v>9.411642</v>
      </c>
      <c r="R3">
        <v>9.411642</v>
      </c>
    </row>
    <row r="4" spans="1:18" ht="12.75">
      <c r="A4" s="1" t="s">
        <v>1</v>
      </c>
      <c r="B4" s="2">
        <v>9.382483</v>
      </c>
      <c r="E4">
        <v>9.153863</v>
      </c>
      <c r="G4">
        <v>9.119854</v>
      </c>
      <c r="I4">
        <v>9.307162</v>
      </c>
      <c r="J4">
        <v>9.523186</v>
      </c>
      <c r="K4">
        <v>9.523186</v>
      </c>
      <c r="N4">
        <v>9.468166</v>
      </c>
      <c r="Q4">
        <v>9.441266</v>
      </c>
      <c r="R4">
        <v>9.523186</v>
      </c>
    </row>
    <row r="5" spans="1:19" ht="12.75">
      <c r="A5" s="1" t="s">
        <v>5</v>
      </c>
      <c r="B5" s="2">
        <v>9.316553</v>
      </c>
      <c r="E5">
        <v>9.693692</v>
      </c>
      <c r="G5">
        <v>9.119854</v>
      </c>
      <c r="I5">
        <v>9.307162</v>
      </c>
      <c r="J5">
        <v>9.441266</v>
      </c>
      <c r="K5">
        <v>8.984297</v>
      </c>
      <c r="N5">
        <v>8.926858</v>
      </c>
      <c r="Q5">
        <v>9.472668</v>
      </c>
      <c r="R5">
        <v>9.441266</v>
      </c>
      <c r="S5">
        <v>9.461918</v>
      </c>
    </row>
    <row r="6" spans="1:19" ht="12.75">
      <c r="A6" s="1" t="s">
        <v>3</v>
      </c>
      <c r="B6" s="2">
        <v>9.175352</v>
      </c>
      <c r="F6">
        <v>8.302875</v>
      </c>
      <c r="G6">
        <v>9.119854</v>
      </c>
      <c r="I6">
        <v>9.307162</v>
      </c>
      <c r="J6">
        <v>9.411642</v>
      </c>
      <c r="K6">
        <v>9.058928</v>
      </c>
      <c r="L6">
        <v>9.472668</v>
      </c>
      <c r="M6">
        <v>9.472668</v>
      </c>
      <c r="N6">
        <v>8.060772</v>
      </c>
      <c r="O6">
        <v>9.472668</v>
      </c>
      <c r="Q6">
        <v>9.4904</v>
      </c>
      <c r="R6">
        <v>9.472668</v>
      </c>
      <c r="S6">
        <v>9.461918</v>
      </c>
    </row>
    <row r="7" spans="1:19" ht="12.75">
      <c r="A7" s="1" t="s">
        <v>10</v>
      </c>
      <c r="B7" s="2">
        <v>9.012827</v>
      </c>
      <c r="E7">
        <v>8.739278</v>
      </c>
      <c r="G7">
        <v>9.119854</v>
      </c>
      <c r="I7">
        <v>9.307162</v>
      </c>
      <c r="J7">
        <v>8.631027</v>
      </c>
      <c r="K7">
        <v>8.805851</v>
      </c>
      <c r="N7">
        <v>8.926858</v>
      </c>
      <c r="Q7">
        <v>9.085218</v>
      </c>
      <c r="R7">
        <v>9.058928</v>
      </c>
      <c r="S7">
        <v>9.441266</v>
      </c>
    </row>
    <row r="8" spans="1:19" ht="12.75">
      <c r="A8" s="1" t="s">
        <v>7</v>
      </c>
      <c r="B8" s="2">
        <v>8.891647</v>
      </c>
      <c r="E8">
        <v>8.086098</v>
      </c>
      <c r="G8">
        <v>9.119854</v>
      </c>
      <c r="I8">
        <v>9.307162</v>
      </c>
      <c r="J8">
        <v>8.920708</v>
      </c>
      <c r="K8">
        <v>9.085218</v>
      </c>
      <c r="N8">
        <v>8.926858</v>
      </c>
      <c r="Q8">
        <v>8.714148</v>
      </c>
      <c r="R8">
        <v>8.805851</v>
      </c>
      <c r="S8">
        <v>9.058928</v>
      </c>
    </row>
    <row r="9" spans="1:19" ht="12.75">
      <c r="A9" s="1" t="s">
        <v>8</v>
      </c>
      <c r="B9" s="2">
        <v>8.856585</v>
      </c>
      <c r="E9">
        <v>8.739278</v>
      </c>
      <c r="G9">
        <v>9.119854</v>
      </c>
      <c r="I9">
        <v>9.307162</v>
      </c>
      <c r="J9">
        <v>9.058928</v>
      </c>
      <c r="K9">
        <v>9.411642</v>
      </c>
      <c r="L9">
        <v>8.920708</v>
      </c>
      <c r="M9">
        <v>8.920708</v>
      </c>
      <c r="N9">
        <v>8.926858</v>
      </c>
      <c r="Q9">
        <v>8.12016</v>
      </c>
      <c r="R9">
        <v>8.12016</v>
      </c>
      <c r="S9">
        <v>8.776977</v>
      </c>
    </row>
    <row r="10" spans="1:18" ht="12.75">
      <c r="A10" s="1" t="s">
        <v>9</v>
      </c>
      <c r="B10" s="2">
        <v>8.782031</v>
      </c>
      <c r="E10">
        <v>9.153863</v>
      </c>
      <c r="G10">
        <v>9.119854</v>
      </c>
      <c r="I10">
        <v>7.49027</v>
      </c>
      <c r="J10">
        <v>9.085218</v>
      </c>
      <c r="K10">
        <v>9.441266</v>
      </c>
      <c r="N10">
        <v>8.060772</v>
      </c>
      <c r="Q10">
        <v>8.984297</v>
      </c>
      <c r="R10">
        <v>8.920708</v>
      </c>
    </row>
    <row r="11" spans="1:19" ht="12.75">
      <c r="A11" s="1" t="s">
        <v>6</v>
      </c>
      <c r="B11" s="2">
        <v>8.715696</v>
      </c>
      <c r="E11">
        <v>9.153863</v>
      </c>
      <c r="G11">
        <v>9.119854</v>
      </c>
      <c r="I11">
        <v>9.307162</v>
      </c>
      <c r="J11">
        <v>8.714148</v>
      </c>
      <c r="K11">
        <v>8.161442</v>
      </c>
      <c r="N11">
        <v>8.926858</v>
      </c>
      <c r="Q11">
        <v>8.161442</v>
      </c>
      <c r="R11">
        <v>8.265475</v>
      </c>
      <c r="S11">
        <v>8.631027</v>
      </c>
    </row>
    <row r="12" spans="1:18" ht="12.75">
      <c r="A12" s="1" t="s">
        <v>12</v>
      </c>
      <c r="B12" s="2">
        <v>8.482549</v>
      </c>
      <c r="E12">
        <v>8.739278</v>
      </c>
      <c r="G12">
        <v>7.016278</v>
      </c>
      <c r="I12">
        <v>7.49027</v>
      </c>
      <c r="J12">
        <v>8.984297</v>
      </c>
      <c r="K12">
        <v>8.920708</v>
      </c>
      <c r="N12">
        <v>8.926858</v>
      </c>
      <c r="Q12">
        <v>8.697485</v>
      </c>
      <c r="R12">
        <v>9.085218</v>
      </c>
    </row>
    <row r="13" spans="1:19" ht="12.75">
      <c r="A13" s="1" t="s">
        <v>13</v>
      </c>
      <c r="B13" s="2">
        <v>8.373632</v>
      </c>
      <c r="G13">
        <v>9.119854</v>
      </c>
      <c r="I13">
        <v>7.49027</v>
      </c>
      <c r="J13">
        <v>8.161442</v>
      </c>
      <c r="K13">
        <v>8.631027</v>
      </c>
      <c r="L13">
        <v>8.044142</v>
      </c>
      <c r="M13">
        <v>7.294302</v>
      </c>
      <c r="N13">
        <v>8.060772</v>
      </c>
      <c r="O13">
        <v>8.631027</v>
      </c>
      <c r="Q13">
        <v>9.058928</v>
      </c>
      <c r="R13">
        <v>8.697485</v>
      </c>
      <c r="S13">
        <v>8.920708</v>
      </c>
    </row>
    <row r="14" spans="1:18" ht="12.75">
      <c r="A14" s="1" t="s">
        <v>11</v>
      </c>
      <c r="B14" s="2">
        <v>8.245671</v>
      </c>
      <c r="E14">
        <v>9.153863</v>
      </c>
      <c r="G14">
        <v>7.016278</v>
      </c>
      <c r="I14">
        <v>7.49027</v>
      </c>
      <c r="J14">
        <v>7.933586</v>
      </c>
      <c r="K14">
        <v>8.044142</v>
      </c>
      <c r="N14">
        <v>9.468166</v>
      </c>
      <c r="Q14">
        <v>8.805851</v>
      </c>
      <c r="R14">
        <v>8.053217</v>
      </c>
    </row>
    <row r="15" spans="1:19" ht="12.75">
      <c r="A15" s="1" t="s">
        <v>16</v>
      </c>
      <c r="B15" s="2">
        <v>8.08558</v>
      </c>
      <c r="E15">
        <v>8.086098</v>
      </c>
      <c r="G15">
        <v>9.119854</v>
      </c>
      <c r="I15">
        <v>7.49027</v>
      </c>
      <c r="J15">
        <v>8.12016</v>
      </c>
      <c r="K15">
        <v>7.836247</v>
      </c>
      <c r="N15">
        <v>8.926858</v>
      </c>
      <c r="O15">
        <v>7.836247</v>
      </c>
      <c r="Q15">
        <v>7.017887</v>
      </c>
      <c r="R15">
        <v>8.044142</v>
      </c>
      <c r="S15">
        <v>8.378035</v>
      </c>
    </row>
    <row r="16" spans="1:19" ht="12.75">
      <c r="A16" s="1" t="s">
        <v>18</v>
      </c>
      <c r="B16" s="2">
        <v>8.011395</v>
      </c>
      <c r="E16">
        <v>5.638762</v>
      </c>
      <c r="G16">
        <v>7.016278</v>
      </c>
      <c r="I16">
        <v>7.49027</v>
      </c>
      <c r="J16">
        <v>8.697485</v>
      </c>
      <c r="K16">
        <v>7.933586</v>
      </c>
      <c r="L16">
        <v>8.631027</v>
      </c>
      <c r="M16">
        <v>8.631027</v>
      </c>
      <c r="N16">
        <v>8.060772</v>
      </c>
      <c r="O16">
        <v>7.400583</v>
      </c>
      <c r="Q16">
        <v>8.920708</v>
      </c>
      <c r="R16">
        <v>8.631027</v>
      </c>
      <c r="S16">
        <v>9.085218</v>
      </c>
    </row>
    <row r="17" spans="1:19" ht="12.75">
      <c r="A17" s="1" t="s">
        <v>20</v>
      </c>
      <c r="B17" s="2">
        <v>7.841097</v>
      </c>
      <c r="E17">
        <v>8.086098</v>
      </c>
      <c r="G17">
        <v>7.016278</v>
      </c>
      <c r="I17">
        <v>7.49027</v>
      </c>
      <c r="J17">
        <v>7.836247</v>
      </c>
      <c r="K17">
        <v>8.12016</v>
      </c>
      <c r="N17">
        <v>7.229417</v>
      </c>
      <c r="O17">
        <v>8.161442</v>
      </c>
      <c r="Q17">
        <v>8.265475</v>
      </c>
      <c r="R17">
        <v>8.161442</v>
      </c>
      <c r="S17">
        <v>8.044142</v>
      </c>
    </row>
    <row r="18" spans="1:19" ht="12.75">
      <c r="A18" s="1" t="s">
        <v>15</v>
      </c>
      <c r="B18" s="2">
        <v>7.785461</v>
      </c>
      <c r="E18">
        <v>8.086098</v>
      </c>
      <c r="G18">
        <v>7.016278</v>
      </c>
      <c r="I18">
        <v>7.49027</v>
      </c>
      <c r="J18">
        <v>8.805851</v>
      </c>
      <c r="K18">
        <v>7.017887</v>
      </c>
      <c r="N18">
        <v>8.926858</v>
      </c>
      <c r="O18">
        <v>8.044142</v>
      </c>
      <c r="Q18">
        <v>7.046042</v>
      </c>
      <c r="R18">
        <v>6.644208</v>
      </c>
      <c r="S18">
        <v>8.776977</v>
      </c>
    </row>
    <row r="19" spans="1:18" ht="12.75">
      <c r="A19" s="1" t="s">
        <v>17</v>
      </c>
      <c r="B19" s="2">
        <v>7.737617</v>
      </c>
      <c r="G19">
        <v>9.119854</v>
      </c>
      <c r="I19">
        <v>7.49027</v>
      </c>
      <c r="Q19">
        <v>7.294302</v>
      </c>
      <c r="R19">
        <v>7.046042</v>
      </c>
    </row>
    <row r="20" spans="1:19" ht="12.75">
      <c r="A20" s="1" t="s">
        <v>22</v>
      </c>
      <c r="B20" s="2">
        <v>7.540865</v>
      </c>
      <c r="E20">
        <v>8.086098</v>
      </c>
      <c r="G20">
        <v>7.016278</v>
      </c>
      <c r="I20">
        <v>7.49027</v>
      </c>
      <c r="J20">
        <v>7.017887</v>
      </c>
      <c r="K20">
        <v>7.294302</v>
      </c>
      <c r="N20">
        <v>8.926858</v>
      </c>
      <c r="Q20">
        <v>6.644208</v>
      </c>
      <c r="R20">
        <v>7.271722</v>
      </c>
      <c r="S20">
        <v>8.12016</v>
      </c>
    </row>
    <row r="21" spans="1:18" ht="12.75">
      <c r="A21" s="1" t="s">
        <v>14</v>
      </c>
      <c r="B21" s="2">
        <v>7.495986</v>
      </c>
      <c r="E21">
        <v>7.040884</v>
      </c>
      <c r="G21">
        <v>7.016278</v>
      </c>
      <c r="I21">
        <v>7.49027</v>
      </c>
      <c r="J21">
        <v>8.044142</v>
      </c>
      <c r="K21">
        <v>7.400583</v>
      </c>
      <c r="N21">
        <v>6.425333</v>
      </c>
      <c r="Q21">
        <v>7.836247</v>
      </c>
      <c r="R21">
        <v>8.714148</v>
      </c>
    </row>
    <row r="22" spans="1:19" ht="12.75">
      <c r="A22" s="1" t="s">
        <v>21</v>
      </c>
      <c r="B22" s="2">
        <v>7.36622</v>
      </c>
      <c r="E22">
        <v>7.040884</v>
      </c>
      <c r="F22">
        <v>6.84565</v>
      </c>
      <c r="G22">
        <v>7.016278</v>
      </c>
      <c r="I22">
        <v>7.49027</v>
      </c>
      <c r="J22">
        <v>7.400583</v>
      </c>
      <c r="K22">
        <v>8.697485</v>
      </c>
      <c r="N22">
        <v>8.060772</v>
      </c>
      <c r="O22">
        <v>7.017887</v>
      </c>
      <c r="Q22">
        <v>6.407854</v>
      </c>
      <c r="R22">
        <v>7.294302</v>
      </c>
      <c r="S22">
        <v>7.756448</v>
      </c>
    </row>
    <row r="23" spans="1:14" ht="12.75">
      <c r="A23" s="1" t="s">
        <v>172</v>
      </c>
      <c r="B23" s="2">
        <v>7.245322</v>
      </c>
      <c r="G23">
        <v>7.016278</v>
      </c>
      <c r="I23">
        <v>7.49027</v>
      </c>
      <c r="N23">
        <v>7.229417</v>
      </c>
    </row>
    <row r="24" spans="1:19" ht="12.75">
      <c r="A24" s="1" t="s">
        <v>173</v>
      </c>
      <c r="B24" s="2">
        <v>7.205363</v>
      </c>
      <c r="E24">
        <v>9.153863</v>
      </c>
      <c r="G24">
        <v>9.119854</v>
      </c>
      <c r="I24">
        <v>7.49027</v>
      </c>
      <c r="J24">
        <v>6.541381</v>
      </c>
      <c r="K24">
        <v>8.265475</v>
      </c>
      <c r="L24">
        <v>7.294302</v>
      </c>
      <c r="M24">
        <v>8.044142</v>
      </c>
      <c r="N24">
        <v>7.229417</v>
      </c>
      <c r="O24">
        <v>4.609661</v>
      </c>
      <c r="Q24">
        <v>5.535286</v>
      </c>
      <c r="R24">
        <v>5.344463</v>
      </c>
      <c r="S24">
        <v>7.836247</v>
      </c>
    </row>
    <row r="25" spans="1:17" ht="12.75">
      <c r="A25" s="1" t="s">
        <v>19</v>
      </c>
      <c r="B25" s="2">
        <v>7.11548</v>
      </c>
      <c r="F25">
        <v>4.270159</v>
      </c>
      <c r="G25">
        <v>7.016278</v>
      </c>
      <c r="I25">
        <v>9.307162</v>
      </c>
      <c r="J25">
        <v>8.265475</v>
      </c>
      <c r="K25">
        <v>8.714148</v>
      </c>
      <c r="N25">
        <v>3.60411</v>
      </c>
      <c r="Q25">
        <v>8.631027</v>
      </c>
    </row>
    <row r="26" spans="1:19" ht="12.75">
      <c r="A26" s="1" t="s">
        <v>24</v>
      </c>
      <c r="B26" s="2">
        <v>7.029479</v>
      </c>
      <c r="E26">
        <v>5.638762</v>
      </c>
      <c r="G26">
        <v>7.016278</v>
      </c>
      <c r="I26">
        <v>5.708071</v>
      </c>
      <c r="J26">
        <v>7.294302</v>
      </c>
      <c r="K26">
        <v>7.271722</v>
      </c>
      <c r="N26">
        <v>8.060772</v>
      </c>
      <c r="O26">
        <v>8.12016</v>
      </c>
      <c r="Q26">
        <v>6.541381</v>
      </c>
      <c r="R26">
        <v>6.265306</v>
      </c>
      <c r="S26">
        <v>8.378035</v>
      </c>
    </row>
    <row r="27" spans="1:18" ht="12.75">
      <c r="A27" s="1" t="s">
        <v>23</v>
      </c>
      <c r="B27" s="2">
        <v>6.997421</v>
      </c>
      <c r="F27">
        <v>8.302875</v>
      </c>
      <c r="G27">
        <v>7.016278</v>
      </c>
      <c r="I27">
        <v>7.49027</v>
      </c>
      <c r="N27">
        <v>6.425333</v>
      </c>
      <c r="Q27">
        <v>6.265306</v>
      </c>
      <c r="R27">
        <v>6.484467</v>
      </c>
    </row>
    <row r="28" spans="1:16" ht="12.75">
      <c r="A28" s="1" t="s">
        <v>174</v>
      </c>
      <c r="B28" s="2">
        <v>6.970426</v>
      </c>
      <c r="G28">
        <v>7.016278</v>
      </c>
      <c r="I28">
        <v>7.49027</v>
      </c>
      <c r="P28">
        <v>6.40473</v>
      </c>
    </row>
    <row r="29" spans="1:19" ht="12.75">
      <c r="A29" s="1" t="s">
        <v>28</v>
      </c>
      <c r="B29" s="2">
        <v>6.8641</v>
      </c>
      <c r="F29">
        <v>4.833286</v>
      </c>
      <c r="G29">
        <v>4.98848</v>
      </c>
      <c r="I29">
        <v>7.49027</v>
      </c>
      <c r="K29">
        <v>6.541381</v>
      </c>
      <c r="N29">
        <v>6.425333</v>
      </c>
      <c r="Q29">
        <v>7.271722</v>
      </c>
      <c r="R29">
        <v>8.984297</v>
      </c>
      <c r="S29">
        <v>8.378035</v>
      </c>
    </row>
    <row r="30" spans="1:19" ht="12.75">
      <c r="A30" s="1" t="s">
        <v>25</v>
      </c>
      <c r="B30" s="2">
        <v>6.332883</v>
      </c>
      <c r="F30">
        <v>6.84565</v>
      </c>
      <c r="G30">
        <v>4.98848</v>
      </c>
      <c r="H30">
        <v>6.644208</v>
      </c>
      <c r="I30">
        <v>5.708071</v>
      </c>
      <c r="J30">
        <v>6.644208</v>
      </c>
      <c r="K30">
        <v>6.484467</v>
      </c>
      <c r="N30">
        <v>5.138973</v>
      </c>
      <c r="Q30">
        <v>5.890338</v>
      </c>
      <c r="R30">
        <v>6.207464</v>
      </c>
      <c r="S30">
        <v>8.776977</v>
      </c>
    </row>
    <row r="31" spans="1:19" ht="12.75">
      <c r="A31" s="1" t="s">
        <v>30</v>
      </c>
      <c r="B31" s="2">
        <v>6.326678</v>
      </c>
      <c r="E31">
        <v>7.040884</v>
      </c>
      <c r="G31">
        <v>7.016278</v>
      </c>
      <c r="I31">
        <v>5.708071</v>
      </c>
      <c r="J31">
        <v>6.207464</v>
      </c>
      <c r="K31">
        <v>6.265306</v>
      </c>
      <c r="N31">
        <v>7.229417</v>
      </c>
      <c r="Q31">
        <v>4.395401</v>
      </c>
      <c r="R31">
        <v>5.320832</v>
      </c>
      <c r="S31">
        <v>7.756448</v>
      </c>
    </row>
    <row r="32" spans="1:18" ht="12.75">
      <c r="A32" s="1" t="s">
        <v>27</v>
      </c>
      <c r="B32" s="2">
        <v>6.209112</v>
      </c>
      <c r="G32">
        <v>7.016278</v>
      </c>
      <c r="I32">
        <v>5.708071</v>
      </c>
      <c r="N32">
        <v>7.229417</v>
      </c>
      <c r="Q32">
        <v>6.150411</v>
      </c>
      <c r="R32">
        <v>4.941384</v>
      </c>
    </row>
    <row r="33" spans="1:18" ht="12.75">
      <c r="A33" s="1" t="s">
        <v>34</v>
      </c>
      <c r="B33" s="2">
        <v>6.078619</v>
      </c>
      <c r="F33">
        <v>8.302875</v>
      </c>
      <c r="G33">
        <v>4.98848</v>
      </c>
      <c r="I33">
        <v>5.708071</v>
      </c>
      <c r="J33">
        <v>7.271722</v>
      </c>
      <c r="K33">
        <v>6.644208</v>
      </c>
      <c r="L33">
        <v>5.443125</v>
      </c>
      <c r="M33">
        <v>5.443125</v>
      </c>
      <c r="N33">
        <v>5.138973</v>
      </c>
      <c r="Q33">
        <v>5.955276</v>
      </c>
      <c r="R33">
        <v>5.890338</v>
      </c>
    </row>
    <row r="34" spans="1:18" ht="12.75">
      <c r="A34" s="1" t="s">
        <v>31</v>
      </c>
      <c r="B34" s="2">
        <v>6.040347</v>
      </c>
      <c r="E34">
        <v>7.040884</v>
      </c>
      <c r="G34">
        <v>7.016278</v>
      </c>
      <c r="I34">
        <v>7.49027</v>
      </c>
      <c r="J34">
        <v>4.609661</v>
      </c>
      <c r="K34">
        <v>5.320832</v>
      </c>
      <c r="N34">
        <v>7.229417</v>
      </c>
      <c r="Q34">
        <v>4.439329</v>
      </c>
      <c r="R34">
        <v>5.176104</v>
      </c>
    </row>
    <row r="35" spans="1:18" ht="12.75">
      <c r="A35" s="1" t="s">
        <v>32</v>
      </c>
      <c r="B35" s="2">
        <v>6.018521</v>
      </c>
      <c r="C35">
        <v>5.666202</v>
      </c>
      <c r="F35">
        <v>6.026164</v>
      </c>
      <c r="G35">
        <v>7.016278</v>
      </c>
      <c r="I35">
        <v>5.708071</v>
      </c>
      <c r="N35">
        <v>6.425333</v>
      </c>
      <c r="Q35">
        <v>5.342859</v>
      </c>
      <c r="R35">
        <v>5.944739</v>
      </c>
    </row>
    <row r="36" spans="1:17" ht="12.75">
      <c r="A36" s="1" t="s">
        <v>26</v>
      </c>
      <c r="B36" s="2">
        <v>5.810651</v>
      </c>
      <c r="F36">
        <v>6.541381</v>
      </c>
      <c r="G36">
        <v>7.016278</v>
      </c>
      <c r="H36">
        <v>6.541381</v>
      </c>
      <c r="I36">
        <v>7.49027</v>
      </c>
      <c r="J36">
        <v>4.662956</v>
      </c>
      <c r="K36">
        <v>4.40569</v>
      </c>
      <c r="N36">
        <v>5.138973</v>
      </c>
      <c r="Q36">
        <v>4.688281</v>
      </c>
    </row>
    <row r="37" spans="1:18" ht="12.75">
      <c r="A37" s="1" t="s">
        <v>29</v>
      </c>
      <c r="B37" s="2">
        <v>5.745152</v>
      </c>
      <c r="G37">
        <v>4.98848</v>
      </c>
      <c r="I37">
        <v>4.349226</v>
      </c>
      <c r="J37">
        <v>6.150411</v>
      </c>
      <c r="K37">
        <v>6.207464</v>
      </c>
      <c r="N37">
        <v>6.425333</v>
      </c>
      <c r="Q37">
        <v>5.944739</v>
      </c>
      <c r="R37">
        <v>6.150411</v>
      </c>
    </row>
    <row r="38" spans="1:16" ht="12.75">
      <c r="A38" s="1" t="s">
        <v>175</v>
      </c>
      <c r="B38" s="2">
        <v>5.700681</v>
      </c>
      <c r="G38">
        <v>4.98848</v>
      </c>
      <c r="I38">
        <v>7.49027</v>
      </c>
      <c r="P38">
        <v>4.623294</v>
      </c>
    </row>
    <row r="39" spans="1:16" ht="12.75">
      <c r="A39" s="1" t="s">
        <v>35</v>
      </c>
      <c r="B39" s="2">
        <v>5.679618</v>
      </c>
      <c r="D39">
        <v>5.772386</v>
      </c>
      <c r="F39">
        <v>4.833286</v>
      </c>
      <c r="I39">
        <v>5.708071</v>
      </c>
      <c r="P39">
        <v>6.40473</v>
      </c>
    </row>
    <row r="40" spans="1:19" ht="12.75">
      <c r="A40" s="1" t="s">
        <v>41</v>
      </c>
      <c r="B40" s="2">
        <v>5.647949</v>
      </c>
      <c r="E40">
        <v>7.040884</v>
      </c>
      <c r="F40">
        <v>5.378588</v>
      </c>
      <c r="G40">
        <v>4.98848</v>
      </c>
      <c r="H40">
        <v>5.155436</v>
      </c>
      <c r="I40">
        <v>7.49027</v>
      </c>
      <c r="J40">
        <v>4.439329</v>
      </c>
      <c r="K40">
        <v>4.71355</v>
      </c>
      <c r="N40">
        <v>3.60411</v>
      </c>
      <c r="O40">
        <v>7.017887</v>
      </c>
      <c r="Q40">
        <v>4.989961</v>
      </c>
      <c r="R40">
        <v>5.441618</v>
      </c>
      <c r="S40">
        <v>7.515279</v>
      </c>
    </row>
    <row r="41" spans="1:18" ht="12.75">
      <c r="A41" s="1" t="s">
        <v>36</v>
      </c>
      <c r="B41" s="2">
        <v>5.528169</v>
      </c>
      <c r="G41">
        <v>4.98848</v>
      </c>
      <c r="I41">
        <v>5.708071</v>
      </c>
      <c r="N41">
        <v>6.425333</v>
      </c>
      <c r="Q41">
        <v>5.176104</v>
      </c>
      <c r="R41">
        <v>5.342859</v>
      </c>
    </row>
    <row r="42" spans="1:18" ht="12.75">
      <c r="A42" s="1" t="s">
        <v>33</v>
      </c>
      <c r="B42" s="2">
        <v>5.526265</v>
      </c>
      <c r="G42">
        <v>7.016278</v>
      </c>
      <c r="I42">
        <v>5.708071</v>
      </c>
      <c r="Q42">
        <v>4.941384</v>
      </c>
      <c r="R42">
        <v>4.439329</v>
      </c>
    </row>
    <row r="43" spans="1:18" ht="12.75">
      <c r="A43" s="1" t="s">
        <v>43</v>
      </c>
      <c r="B43" s="2">
        <v>5.459981</v>
      </c>
      <c r="C43">
        <v>5.666202</v>
      </c>
      <c r="I43">
        <v>4.349226</v>
      </c>
      <c r="P43">
        <v>6.40473</v>
      </c>
      <c r="Q43">
        <v>5.344463</v>
      </c>
      <c r="R43">
        <v>5.535286</v>
      </c>
    </row>
    <row r="44" spans="1:19" ht="12.75">
      <c r="A44" s="1" t="s">
        <v>176</v>
      </c>
      <c r="B44" s="2">
        <v>5.444078</v>
      </c>
      <c r="E44">
        <v>5.638762</v>
      </c>
      <c r="F44">
        <v>6.026164</v>
      </c>
      <c r="G44">
        <v>4.98848</v>
      </c>
      <c r="I44">
        <v>4.349226</v>
      </c>
      <c r="J44">
        <v>5.955276</v>
      </c>
      <c r="K44">
        <v>5.479648</v>
      </c>
      <c r="L44">
        <v>4.977088</v>
      </c>
      <c r="M44">
        <v>4.977088</v>
      </c>
      <c r="N44">
        <v>5.138973</v>
      </c>
      <c r="O44">
        <v>7.294302</v>
      </c>
      <c r="Q44">
        <v>4.004465</v>
      </c>
      <c r="R44">
        <v>4.428263</v>
      </c>
      <c r="S44">
        <v>7.515279</v>
      </c>
    </row>
    <row r="45" spans="1:18" ht="12.75">
      <c r="A45" s="1" t="s">
        <v>37</v>
      </c>
      <c r="B45" s="2">
        <v>5.142163</v>
      </c>
      <c r="I45">
        <v>4.349226</v>
      </c>
      <c r="N45">
        <v>3.60411</v>
      </c>
      <c r="Q45">
        <v>6.207464</v>
      </c>
      <c r="R45">
        <v>6.407854</v>
      </c>
    </row>
    <row r="46" spans="1:16" ht="12.75">
      <c r="A46" s="1" t="s">
        <v>42</v>
      </c>
      <c r="B46" s="2">
        <v>5.106615</v>
      </c>
      <c r="G46">
        <v>4.98848</v>
      </c>
      <c r="I46">
        <v>5.708071</v>
      </c>
      <c r="P46">
        <v>4.623294</v>
      </c>
    </row>
    <row r="47" spans="1:18" ht="12.75">
      <c r="A47" s="1" t="s">
        <v>45</v>
      </c>
      <c r="B47" s="2">
        <v>5.046338</v>
      </c>
      <c r="F47">
        <v>3.015495</v>
      </c>
      <c r="G47">
        <v>4.98848</v>
      </c>
      <c r="I47">
        <v>4.349226</v>
      </c>
      <c r="N47">
        <v>3.60411</v>
      </c>
      <c r="Q47">
        <v>6.484467</v>
      </c>
      <c r="R47">
        <v>7.836247</v>
      </c>
    </row>
    <row r="48" spans="1:13" ht="12.75">
      <c r="A48" s="1" t="s">
        <v>177</v>
      </c>
      <c r="B48" s="2">
        <v>5.045628</v>
      </c>
      <c r="I48">
        <v>3.226333</v>
      </c>
      <c r="L48">
        <v>5.955276</v>
      </c>
      <c r="M48">
        <v>5.955276</v>
      </c>
    </row>
    <row r="49" spans="1:18" ht="12.75">
      <c r="A49" s="1" t="s">
        <v>38</v>
      </c>
      <c r="B49" s="2">
        <v>5.005922</v>
      </c>
      <c r="C49">
        <v>4.707572</v>
      </c>
      <c r="F49">
        <v>4.509154</v>
      </c>
      <c r="G49">
        <v>7.016278</v>
      </c>
      <c r="I49">
        <v>4.349226</v>
      </c>
      <c r="Q49">
        <v>4.71355</v>
      </c>
      <c r="R49">
        <v>4.739752</v>
      </c>
    </row>
    <row r="50" spans="1:18" ht="12.75">
      <c r="A50" s="1" t="s">
        <v>62</v>
      </c>
      <c r="B50" s="2">
        <v>4.91978</v>
      </c>
      <c r="C50">
        <v>3.616206</v>
      </c>
      <c r="F50">
        <v>3.441622</v>
      </c>
      <c r="I50">
        <v>4.349226</v>
      </c>
      <c r="P50">
        <v>3.310459</v>
      </c>
      <c r="Q50">
        <v>7.400583</v>
      </c>
      <c r="R50">
        <v>7.400583</v>
      </c>
    </row>
    <row r="51" spans="1:18" ht="12.75">
      <c r="A51" s="1" t="s">
        <v>40</v>
      </c>
      <c r="B51" s="2">
        <v>4.772299</v>
      </c>
      <c r="F51">
        <v>2.494478</v>
      </c>
      <c r="G51">
        <v>3.114877</v>
      </c>
      <c r="I51">
        <v>4.349226</v>
      </c>
      <c r="N51">
        <v>3.60411</v>
      </c>
      <c r="Q51">
        <v>8.053217</v>
      </c>
      <c r="R51">
        <v>7.017887</v>
      </c>
    </row>
    <row r="52" spans="1:18" ht="12.75">
      <c r="A52" s="1" t="s">
        <v>39</v>
      </c>
      <c r="B52" s="2">
        <v>4.760072</v>
      </c>
      <c r="F52">
        <v>6.026164</v>
      </c>
      <c r="G52">
        <v>7.016278</v>
      </c>
      <c r="I52">
        <v>4.349226</v>
      </c>
      <c r="N52">
        <v>2.487109</v>
      </c>
      <c r="Q52">
        <v>4.071992</v>
      </c>
      <c r="R52">
        <v>4.609661</v>
      </c>
    </row>
    <row r="53" spans="1:9" ht="12.75">
      <c r="A53" s="1" t="s">
        <v>46</v>
      </c>
      <c r="B53" s="2">
        <v>4.756919</v>
      </c>
      <c r="C53">
        <v>2.905255</v>
      </c>
      <c r="G53">
        <v>7.016278</v>
      </c>
      <c r="I53">
        <v>4.349226</v>
      </c>
    </row>
    <row r="54" spans="1:18" ht="12.75">
      <c r="A54" s="1" t="s">
        <v>44</v>
      </c>
      <c r="B54" s="2">
        <v>4.692134</v>
      </c>
      <c r="F54">
        <v>6.026164</v>
      </c>
      <c r="G54">
        <v>7.016278</v>
      </c>
      <c r="H54">
        <v>4.440252</v>
      </c>
      <c r="I54">
        <v>5.708071</v>
      </c>
      <c r="J54">
        <v>4.989961</v>
      </c>
      <c r="K54">
        <v>4.277887</v>
      </c>
      <c r="N54">
        <v>2.487109</v>
      </c>
      <c r="Q54">
        <v>3.211491</v>
      </c>
      <c r="R54">
        <v>4.071992</v>
      </c>
    </row>
    <row r="55" spans="1:19" ht="12.75">
      <c r="A55" s="1" t="s">
        <v>48</v>
      </c>
      <c r="B55" s="2">
        <v>4.646528</v>
      </c>
      <c r="F55">
        <v>3.015495</v>
      </c>
      <c r="G55">
        <v>3.114877</v>
      </c>
      <c r="I55">
        <v>4.349226</v>
      </c>
      <c r="J55">
        <v>5.443125</v>
      </c>
      <c r="K55">
        <v>5.479648</v>
      </c>
      <c r="N55">
        <v>5.138973</v>
      </c>
      <c r="Q55">
        <v>4.40569</v>
      </c>
      <c r="R55">
        <v>4.739752</v>
      </c>
      <c r="S55">
        <v>6.13197</v>
      </c>
    </row>
    <row r="56" spans="1:18" ht="12.75">
      <c r="A56" s="1" t="s">
        <v>51</v>
      </c>
      <c r="B56" s="2">
        <v>4.551208</v>
      </c>
      <c r="F56">
        <v>2.494478</v>
      </c>
      <c r="G56">
        <v>3.114877</v>
      </c>
      <c r="I56">
        <v>7.49027</v>
      </c>
      <c r="N56">
        <v>5.138973</v>
      </c>
      <c r="Q56">
        <v>4.662956</v>
      </c>
      <c r="R56">
        <v>4.40569</v>
      </c>
    </row>
    <row r="57" spans="1:19" ht="12.75">
      <c r="A57" s="1" t="s">
        <v>50</v>
      </c>
      <c r="B57" s="2">
        <v>4.52601</v>
      </c>
      <c r="E57">
        <v>4.559409</v>
      </c>
      <c r="F57">
        <v>5.378588</v>
      </c>
      <c r="G57">
        <v>4.98848</v>
      </c>
      <c r="H57">
        <v>5.155436</v>
      </c>
      <c r="I57">
        <v>5.708071</v>
      </c>
      <c r="J57">
        <v>3.737376</v>
      </c>
      <c r="K57">
        <v>4.439329</v>
      </c>
      <c r="N57">
        <v>3.60411</v>
      </c>
      <c r="O57">
        <v>4.40569</v>
      </c>
      <c r="Q57">
        <v>2.230368</v>
      </c>
      <c r="R57">
        <v>3.087379</v>
      </c>
      <c r="S57">
        <v>7.017887</v>
      </c>
    </row>
    <row r="58" spans="1:18" ht="12.75">
      <c r="A58" s="1" t="s">
        <v>47</v>
      </c>
      <c r="B58" s="2">
        <v>4.525287</v>
      </c>
      <c r="E58">
        <v>4.559409</v>
      </c>
      <c r="F58">
        <v>5.378588</v>
      </c>
      <c r="G58">
        <v>7.016278</v>
      </c>
      <c r="H58">
        <v>4.440252</v>
      </c>
      <c r="I58">
        <v>5.708071</v>
      </c>
      <c r="J58">
        <v>2.193892</v>
      </c>
      <c r="K58">
        <v>3.376925</v>
      </c>
      <c r="N58">
        <v>5.138973</v>
      </c>
      <c r="O58">
        <v>5.443125</v>
      </c>
      <c r="Q58">
        <v>2.518178</v>
      </c>
      <c r="R58">
        <v>4.004465</v>
      </c>
    </row>
    <row r="59" spans="1:19" ht="12.75">
      <c r="A59" s="1" t="s">
        <v>53</v>
      </c>
      <c r="B59" s="2">
        <v>4.417317</v>
      </c>
      <c r="F59">
        <v>4.509154</v>
      </c>
      <c r="G59">
        <v>3.114877</v>
      </c>
      <c r="I59">
        <v>3.226333</v>
      </c>
      <c r="J59">
        <v>6.265306</v>
      </c>
      <c r="K59">
        <v>5.443125</v>
      </c>
      <c r="L59">
        <v>3.386768</v>
      </c>
      <c r="M59">
        <v>4.381134</v>
      </c>
      <c r="N59">
        <v>3.60411</v>
      </c>
      <c r="O59">
        <v>2.704027</v>
      </c>
      <c r="Q59">
        <v>4.609661</v>
      </c>
      <c r="R59">
        <v>5.631345</v>
      </c>
      <c r="S59">
        <v>6.13197</v>
      </c>
    </row>
    <row r="60" spans="1:18" ht="12.75">
      <c r="A60" s="1" t="s">
        <v>54</v>
      </c>
      <c r="B60" s="2">
        <v>4.359042</v>
      </c>
      <c r="C60">
        <v>3.616206</v>
      </c>
      <c r="F60">
        <v>4.270159</v>
      </c>
      <c r="G60">
        <v>3.114877</v>
      </c>
      <c r="I60">
        <v>5.708071</v>
      </c>
      <c r="N60">
        <v>5.138973</v>
      </c>
      <c r="Q60">
        <v>4.381134</v>
      </c>
      <c r="R60">
        <v>4.283876</v>
      </c>
    </row>
    <row r="61" spans="1:17" ht="12.75">
      <c r="A61" s="1" t="s">
        <v>49</v>
      </c>
      <c r="B61" s="2">
        <v>4.321366</v>
      </c>
      <c r="F61">
        <v>2.494478</v>
      </c>
      <c r="G61">
        <v>3.114877</v>
      </c>
      <c r="I61">
        <v>4.349226</v>
      </c>
      <c r="N61">
        <v>3.60411</v>
      </c>
      <c r="Q61">
        <v>8.044142</v>
      </c>
    </row>
    <row r="62" spans="1:19" ht="12.75">
      <c r="A62" s="1" t="s">
        <v>55</v>
      </c>
      <c r="B62" s="2">
        <v>4.296146</v>
      </c>
      <c r="E62">
        <v>4.559409</v>
      </c>
      <c r="F62">
        <v>4.509154</v>
      </c>
      <c r="G62">
        <v>3.114877</v>
      </c>
      <c r="I62">
        <v>4.349226</v>
      </c>
      <c r="J62">
        <v>5.320832</v>
      </c>
      <c r="K62">
        <v>4.989961</v>
      </c>
      <c r="N62">
        <v>3.60411</v>
      </c>
      <c r="O62">
        <v>5.320832</v>
      </c>
      <c r="Q62">
        <v>3.184088</v>
      </c>
      <c r="R62">
        <v>4.210944</v>
      </c>
      <c r="S62">
        <v>4.09418</v>
      </c>
    </row>
    <row r="63" spans="1:19" ht="12.75">
      <c r="A63" s="1" t="s">
        <v>52</v>
      </c>
      <c r="B63" s="2">
        <v>4.199192</v>
      </c>
      <c r="C63">
        <v>4.707572</v>
      </c>
      <c r="F63">
        <v>3.778042</v>
      </c>
      <c r="G63">
        <v>4.98848</v>
      </c>
      <c r="I63">
        <v>3.226333</v>
      </c>
      <c r="J63">
        <v>4.277887</v>
      </c>
      <c r="K63">
        <v>3.386768</v>
      </c>
      <c r="N63">
        <v>5.138973</v>
      </c>
      <c r="O63">
        <v>3.245274</v>
      </c>
      <c r="Q63">
        <v>3.44488</v>
      </c>
      <c r="R63">
        <v>4.381134</v>
      </c>
      <c r="S63">
        <v>5.615769</v>
      </c>
    </row>
    <row r="64" spans="1:19" ht="12.75">
      <c r="A64" s="1" t="s">
        <v>63</v>
      </c>
      <c r="B64" s="2">
        <v>4.133442</v>
      </c>
      <c r="E64">
        <v>3.824893</v>
      </c>
      <c r="G64">
        <v>3.114877</v>
      </c>
      <c r="I64">
        <v>3.226333</v>
      </c>
      <c r="J64">
        <v>4.40569</v>
      </c>
      <c r="K64">
        <v>4.662956</v>
      </c>
      <c r="N64">
        <v>3.60411</v>
      </c>
      <c r="Q64">
        <v>3.378646</v>
      </c>
      <c r="R64">
        <v>3.711749</v>
      </c>
      <c r="S64">
        <v>7.271722</v>
      </c>
    </row>
    <row r="65" spans="1:18" ht="12.75">
      <c r="A65" s="1" t="s">
        <v>56</v>
      </c>
      <c r="B65" s="2">
        <v>4.129701</v>
      </c>
      <c r="F65">
        <v>4.509154</v>
      </c>
      <c r="G65">
        <v>4.98848</v>
      </c>
      <c r="H65">
        <v>4.440252</v>
      </c>
      <c r="I65">
        <v>4.349226</v>
      </c>
      <c r="N65">
        <v>2.487109</v>
      </c>
      <c r="Q65">
        <v>3.470731</v>
      </c>
      <c r="R65">
        <v>4.662956</v>
      </c>
    </row>
    <row r="66" spans="1:14" ht="12.75">
      <c r="A66" s="1" t="s">
        <v>66</v>
      </c>
      <c r="B66" s="2">
        <v>4.09232</v>
      </c>
      <c r="F66">
        <v>3.015495</v>
      </c>
      <c r="G66">
        <v>4.98848</v>
      </c>
      <c r="I66">
        <v>3.226333</v>
      </c>
      <c r="N66">
        <v>5.138973</v>
      </c>
    </row>
    <row r="67" spans="1:19" ht="12.75">
      <c r="A67" s="1" t="s">
        <v>59</v>
      </c>
      <c r="B67" s="2">
        <v>4.070874</v>
      </c>
      <c r="F67">
        <v>4.509154</v>
      </c>
      <c r="G67">
        <v>4.98848</v>
      </c>
      <c r="H67">
        <v>3.590568</v>
      </c>
      <c r="I67">
        <v>4.349226</v>
      </c>
      <c r="J67">
        <v>3.378646</v>
      </c>
      <c r="K67">
        <v>3.3392</v>
      </c>
      <c r="N67">
        <v>5.138973</v>
      </c>
      <c r="Q67">
        <v>3.567423</v>
      </c>
      <c r="R67">
        <v>3.407746</v>
      </c>
      <c r="S67">
        <v>4.439329</v>
      </c>
    </row>
    <row r="68" spans="1:18" ht="12.75">
      <c r="A68" s="1" t="s">
        <v>64</v>
      </c>
      <c r="B68" s="2">
        <v>4.062078</v>
      </c>
      <c r="D68">
        <v>3.566566</v>
      </c>
      <c r="F68">
        <v>4.270159</v>
      </c>
      <c r="H68">
        <v>3.366548</v>
      </c>
      <c r="I68">
        <v>2.52241</v>
      </c>
      <c r="P68">
        <v>3.310459</v>
      </c>
      <c r="Q68">
        <v>5.443125</v>
      </c>
      <c r="R68">
        <v>5.955276</v>
      </c>
    </row>
    <row r="69" spans="1:19" ht="12.75">
      <c r="A69" s="1" t="s">
        <v>65</v>
      </c>
      <c r="B69" s="2">
        <v>3.953224</v>
      </c>
      <c r="F69">
        <v>4.833286</v>
      </c>
      <c r="G69">
        <v>3.114877</v>
      </c>
      <c r="I69">
        <v>3.226333</v>
      </c>
      <c r="J69">
        <v>2.731399</v>
      </c>
      <c r="K69">
        <v>3.519331</v>
      </c>
      <c r="N69">
        <v>5.138973</v>
      </c>
      <c r="O69">
        <v>3.567423</v>
      </c>
      <c r="Q69">
        <v>3.376925</v>
      </c>
      <c r="R69">
        <v>3.379483</v>
      </c>
      <c r="S69">
        <v>6.644208</v>
      </c>
    </row>
    <row r="70" spans="1:18" ht="12.75">
      <c r="A70" s="1" t="s">
        <v>57</v>
      </c>
      <c r="B70" s="2">
        <v>3.931068</v>
      </c>
      <c r="E70">
        <v>3.824893</v>
      </c>
      <c r="F70">
        <v>5.378588</v>
      </c>
      <c r="G70">
        <v>4.98848</v>
      </c>
      <c r="H70">
        <v>4.440252</v>
      </c>
      <c r="I70">
        <v>5.708071</v>
      </c>
      <c r="J70">
        <v>3.377055</v>
      </c>
      <c r="K70">
        <v>2.976299</v>
      </c>
      <c r="N70">
        <v>3.60411</v>
      </c>
      <c r="Q70">
        <v>1.87207</v>
      </c>
      <c r="R70">
        <v>3.140865</v>
      </c>
    </row>
    <row r="71" spans="1:19" ht="12.75">
      <c r="A71" s="1" t="s">
        <v>60</v>
      </c>
      <c r="B71" s="2">
        <v>3.915675</v>
      </c>
      <c r="C71">
        <v>4.707572</v>
      </c>
      <c r="F71">
        <v>4.270159</v>
      </c>
      <c r="G71">
        <v>4.98848</v>
      </c>
      <c r="I71">
        <v>4.349226</v>
      </c>
      <c r="N71">
        <v>3.60411</v>
      </c>
      <c r="O71">
        <v>2.583411</v>
      </c>
      <c r="P71">
        <v>4.623294</v>
      </c>
      <c r="Q71">
        <v>2.534495</v>
      </c>
      <c r="R71">
        <v>3.470731</v>
      </c>
      <c r="S71">
        <v>4.025273</v>
      </c>
    </row>
    <row r="72" spans="1:18" ht="12.75">
      <c r="A72" s="1" t="s">
        <v>67</v>
      </c>
      <c r="B72" s="2">
        <v>3.898719</v>
      </c>
      <c r="F72">
        <v>3.441622</v>
      </c>
      <c r="H72">
        <v>3.097984</v>
      </c>
      <c r="I72">
        <v>2.52241</v>
      </c>
      <c r="Q72">
        <v>5.441618</v>
      </c>
      <c r="R72">
        <v>4.989961</v>
      </c>
    </row>
    <row r="73" spans="1:18" ht="12.75">
      <c r="A73" s="1" t="s">
        <v>178</v>
      </c>
      <c r="B73" s="2">
        <v>3.871138</v>
      </c>
      <c r="F73">
        <v>4.270159</v>
      </c>
      <c r="G73">
        <v>3.114877</v>
      </c>
      <c r="H73">
        <v>3.93618</v>
      </c>
      <c r="I73">
        <v>3.226333</v>
      </c>
      <c r="Q73">
        <v>4.283876</v>
      </c>
      <c r="R73">
        <v>4.395401</v>
      </c>
    </row>
    <row r="74" spans="1:16" ht="12.75">
      <c r="A74" s="1" t="s">
        <v>61</v>
      </c>
      <c r="B74" s="2">
        <v>3.805398</v>
      </c>
      <c r="D74">
        <v>3.566566</v>
      </c>
      <c r="I74">
        <v>3.226333</v>
      </c>
      <c r="P74">
        <v>4.623294</v>
      </c>
    </row>
    <row r="75" spans="1:19" ht="12.75">
      <c r="A75" s="1" t="s">
        <v>68</v>
      </c>
      <c r="B75" s="2">
        <v>3.749008</v>
      </c>
      <c r="F75">
        <v>4.833286</v>
      </c>
      <c r="G75">
        <v>3.114877</v>
      </c>
      <c r="H75">
        <v>3.93618</v>
      </c>
      <c r="I75">
        <v>3.226333</v>
      </c>
      <c r="J75">
        <v>3.3392</v>
      </c>
      <c r="K75">
        <v>3.519331</v>
      </c>
      <c r="N75">
        <v>3.60411</v>
      </c>
      <c r="Q75">
        <v>3.500125</v>
      </c>
      <c r="R75">
        <v>3.095802</v>
      </c>
      <c r="S75">
        <v>5.320832</v>
      </c>
    </row>
    <row r="76" spans="1:19" ht="12.75">
      <c r="A76" s="1" t="s">
        <v>74</v>
      </c>
      <c r="B76" s="2">
        <v>3.724522</v>
      </c>
      <c r="F76">
        <v>2.167543</v>
      </c>
      <c r="G76">
        <v>3.114877</v>
      </c>
      <c r="I76">
        <v>2.52241</v>
      </c>
      <c r="J76">
        <v>3.567423</v>
      </c>
      <c r="K76">
        <v>3.377055</v>
      </c>
      <c r="L76">
        <v>4.381134</v>
      </c>
      <c r="M76">
        <v>3.386768</v>
      </c>
      <c r="N76">
        <v>2.487109</v>
      </c>
      <c r="O76">
        <v>4.662956</v>
      </c>
      <c r="Q76">
        <v>5.320832</v>
      </c>
      <c r="R76">
        <v>4.263034</v>
      </c>
      <c r="S76">
        <v>5.443125</v>
      </c>
    </row>
    <row r="77" spans="1:18" ht="12.75">
      <c r="A77" s="1" t="s">
        <v>58</v>
      </c>
      <c r="B77" s="2">
        <v>3.708121</v>
      </c>
      <c r="C77">
        <v>2.296039</v>
      </c>
      <c r="F77">
        <v>2.167543</v>
      </c>
      <c r="G77">
        <v>3.114877</v>
      </c>
      <c r="I77">
        <v>3.226333</v>
      </c>
      <c r="N77">
        <v>3.60411</v>
      </c>
      <c r="Q77">
        <v>7.933586</v>
      </c>
      <c r="R77">
        <v>3.61436</v>
      </c>
    </row>
    <row r="78" spans="1:19" ht="12.75">
      <c r="A78" s="1" t="s">
        <v>85</v>
      </c>
      <c r="B78" s="2">
        <v>3.599218</v>
      </c>
      <c r="F78">
        <v>3.015495</v>
      </c>
      <c r="G78">
        <v>3.114877</v>
      </c>
      <c r="I78">
        <v>3.226333</v>
      </c>
      <c r="N78">
        <v>2.487109</v>
      </c>
      <c r="Q78">
        <v>3.326097</v>
      </c>
      <c r="R78">
        <v>3.892646</v>
      </c>
      <c r="S78">
        <v>6.13197</v>
      </c>
    </row>
    <row r="79" spans="1:19" ht="12.75">
      <c r="A79" s="1" t="s">
        <v>70</v>
      </c>
      <c r="B79" s="2">
        <v>3.587543</v>
      </c>
      <c r="F79">
        <v>3.778042</v>
      </c>
      <c r="G79">
        <v>3.114877</v>
      </c>
      <c r="I79">
        <v>3.226333</v>
      </c>
      <c r="N79">
        <v>3.60411</v>
      </c>
      <c r="Q79">
        <v>3.366548</v>
      </c>
      <c r="R79">
        <v>3.176164</v>
      </c>
      <c r="S79">
        <v>4.846726</v>
      </c>
    </row>
    <row r="80" spans="1:19" ht="12.75">
      <c r="A80" s="1" t="s">
        <v>75</v>
      </c>
      <c r="B80" s="2">
        <v>3.551674</v>
      </c>
      <c r="F80">
        <v>3.015495</v>
      </c>
      <c r="G80">
        <v>3.114877</v>
      </c>
      <c r="I80">
        <v>3.226333</v>
      </c>
      <c r="J80">
        <v>2.976299</v>
      </c>
      <c r="K80">
        <v>4.609661</v>
      </c>
      <c r="N80">
        <v>5.138973</v>
      </c>
      <c r="Q80">
        <v>2.454386</v>
      </c>
      <c r="R80">
        <v>2.819381</v>
      </c>
      <c r="S80">
        <v>4.609661</v>
      </c>
    </row>
    <row r="81" spans="1:19" ht="12.75">
      <c r="A81" s="1" t="s">
        <v>82</v>
      </c>
      <c r="B81" s="2">
        <v>3.522459</v>
      </c>
      <c r="C81">
        <v>2.905255</v>
      </c>
      <c r="F81">
        <v>2.167543</v>
      </c>
      <c r="G81">
        <v>3.114877</v>
      </c>
      <c r="I81">
        <v>4.349226</v>
      </c>
      <c r="N81">
        <v>5.138973</v>
      </c>
      <c r="O81">
        <v>2.731399</v>
      </c>
      <c r="Q81">
        <v>4.428263</v>
      </c>
      <c r="S81">
        <v>3.344135</v>
      </c>
    </row>
    <row r="82" spans="1:18" ht="12.75">
      <c r="A82" s="1" t="s">
        <v>77</v>
      </c>
      <c r="B82" s="2">
        <v>3.4847</v>
      </c>
      <c r="C82">
        <v>2.905255</v>
      </c>
      <c r="F82">
        <v>3.441622</v>
      </c>
      <c r="I82">
        <v>5.708071</v>
      </c>
      <c r="P82">
        <v>3.310459</v>
      </c>
      <c r="Q82">
        <v>2.216696</v>
      </c>
      <c r="R82">
        <v>3.326097</v>
      </c>
    </row>
    <row r="83" spans="1:19" ht="12.75">
      <c r="A83" s="1" t="s">
        <v>80</v>
      </c>
      <c r="B83" s="2">
        <v>3.481554</v>
      </c>
      <c r="F83">
        <v>3.778042</v>
      </c>
      <c r="G83">
        <v>3.114877</v>
      </c>
      <c r="I83">
        <v>3.226333</v>
      </c>
      <c r="J83">
        <v>4.025273</v>
      </c>
      <c r="K83">
        <v>3.860613</v>
      </c>
      <c r="L83">
        <v>2.583411</v>
      </c>
      <c r="M83">
        <v>3.114346</v>
      </c>
      <c r="N83">
        <v>2.487109</v>
      </c>
      <c r="Q83">
        <v>3.083574</v>
      </c>
      <c r="R83">
        <v>3.407746</v>
      </c>
      <c r="S83">
        <v>5.615769</v>
      </c>
    </row>
    <row r="84" spans="1:16" ht="12.75">
      <c r="A84" s="1" t="s">
        <v>73</v>
      </c>
      <c r="B84" s="2">
        <v>3.461894</v>
      </c>
      <c r="D84">
        <v>2.049366</v>
      </c>
      <c r="I84">
        <v>5.708071</v>
      </c>
      <c r="P84">
        <v>2.628244</v>
      </c>
    </row>
    <row r="85" spans="1:18" ht="12.75">
      <c r="A85" s="1" t="s">
        <v>89</v>
      </c>
      <c r="B85" s="2">
        <v>3.444646</v>
      </c>
      <c r="C85">
        <v>1.712864</v>
      </c>
      <c r="I85">
        <v>2.52241</v>
      </c>
      <c r="N85">
        <v>3.60411</v>
      </c>
      <c r="P85">
        <v>1.75402</v>
      </c>
      <c r="Q85">
        <v>5.631345</v>
      </c>
      <c r="R85">
        <v>5.443125</v>
      </c>
    </row>
    <row r="86" spans="1:19" ht="12.75">
      <c r="A86" s="1" t="s">
        <v>78</v>
      </c>
      <c r="B86" s="2">
        <v>3.421916</v>
      </c>
      <c r="F86">
        <v>3.778042</v>
      </c>
      <c r="G86">
        <v>3.114877</v>
      </c>
      <c r="I86">
        <v>3.226333</v>
      </c>
      <c r="J86">
        <v>3.470731</v>
      </c>
      <c r="K86">
        <v>4.025273</v>
      </c>
      <c r="N86">
        <v>3.60411</v>
      </c>
      <c r="Q86">
        <v>2.29244</v>
      </c>
      <c r="R86">
        <v>3.47628</v>
      </c>
      <c r="S86">
        <v>3.809154</v>
      </c>
    </row>
    <row r="87" spans="1:19" ht="12.75">
      <c r="A87" s="1" t="s">
        <v>69</v>
      </c>
      <c r="B87" s="2">
        <v>3.371695</v>
      </c>
      <c r="F87">
        <v>5.378588</v>
      </c>
      <c r="G87">
        <v>3.114877</v>
      </c>
      <c r="H87">
        <v>3.93618</v>
      </c>
      <c r="I87">
        <v>3.226333</v>
      </c>
      <c r="J87">
        <v>3.114346</v>
      </c>
      <c r="K87">
        <v>2.193892</v>
      </c>
      <c r="N87">
        <v>2.487109</v>
      </c>
      <c r="Q87">
        <v>3.386768</v>
      </c>
      <c r="R87">
        <v>3.356588</v>
      </c>
      <c r="S87">
        <v>3.52227</v>
      </c>
    </row>
    <row r="88" spans="1:18" ht="12.75">
      <c r="A88" s="1" t="s">
        <v>76</v>
      </c>
      <c r="B88" s="2">
        <v>3.3683</v>
      </c>
      <c r="E88">
        <v>3.824893</v>
      </c>
      <c r="G88">
        <v>3.114877</v>
      </c>
      <c r="I88">
        <v>4.349226</v>
      </c>
      <c r="J88">
        <v>4.381134</v>
      </c>
      <c r="K88">
        <v>3.378646</v>
      </c>
      <c r="N88">
        <v>2.487109</v>
      </c>
      <c r="Q88">
        <v>2.495199</v>
      </c>
      <c r="R88">
        <v>2.915316</v>
      </c>
    </row>
    <row r="89" spans="1:19" ht="12.75">
      <c r="A89" s="1" t="s">
        <v>86</v>
      </c>
      <c r="B89" s="2">
        <v>3.327297</v>
      </c>
      <c r="C89">
        <v>4.283876</v>
      </c>
      <c r="F89">
        <v>3.778042</v>
      </c>
      <c r="I89">
        <v>2.52241</v>
      </c>
      <c r="N89">
        <v>3.60411</v>
      </c>
      <c r="P89">
        <v>2.628244</v>
      </c>
      <c r="S89">
        <v>3.147099</v>
      </c>
    </row>
    <row r="90" spans="1:18" ht="12.75">
      <c r="A90" s="1" t="s">
        <v>79</v>
      </c>
      <c r="B90" s="2">
        <v>3.270253</v>
      </c>
      <c r="F90">
        <v>4.270159</v>
      </c>
      <c r="G90">
        <v>3.114877</v>
      </c>
      <c r="H90">
        <v>3.590568</v>
      </c>
      <c r="I90">
        <v>3.226333</v>
      </c>
      <c r="N90">
        <v>2.487109</v>
      </c>
      <c r="Q90">
        <v>2.991235</v>
      </c>
      <c r="R90">
        <v>3.211491</v>
      </c>
    </row>
    <row r="91" spans="1:18" ht="12.75">
      <c r="A91" s="1" t="s">
        <v>92</v>
      </c>
      <c r="B91" s="2">
        <v>3.244317</v>
      </c>
      <c r="D91">
        <v>2.049366</v>
      </c>
      <c r="F91">
        <v>3.015495</v>
      </c>
      <c r="G91">
        <v>3.114877</v>
      </c>
      <c r="I91">
        <v>3.226333</v>
      </c>
      <c r="N91">
        <v>3.60411</v>
      </c>
      <c r="P91">
        <v>2.628244</v>
      </c>
      <c r="Q91">
        <v>4.277887</v>
      </c>
      <c r="R91">
        <v>4.038222</v>
      </c>
    </row>
    <row r="92" spans="1:18" ht="12.75">
      <c r="A92" s="1" t="s">
        <v>71</v>
      </c>
      <c r="B92" s="2">
        <v>3.22001</v>
      </c>
      <c r="F92">
        <v>3.015495</v>
      </c>
      <c r="G92">
        <v>3.114877</v>
      </c>
      <c r="I92">
        <v>4.349226</v>
      </c>
      <c r="N92">
        <v>2.487109</v>
      </c>
      <c r="Q92">
        <v>2.976299</v>
      </c>
      <c r="R92">
        <v>3.377055</v>
      </c>
    </row>
    <row r="93" spans="1:19" ht="12.75">
      <c r="A93" s="1" t="s">
        <v>84</v>
      </c>
      <c r="B93" s="2">
        <v>3.142394</v>
      </c>
      <c r="F93">
        <v>3.778042</v>
      </c>
      <c r="G93">
        <v>3.114877</v>
      </c>
      <c r="I93">
        <v>2.52241</v>
      </c>
      <c r="J93">
        <v>3.386768</v>
      </c>
      <c r="K93">
        <v>2.583411</v>
      </c>
      <c r="L93">
        <v>3.376925</v>
      </c>
      <c r="M93">
        <v>3.376925</v>
      </c>
      <c r="N93">
        <v>2.487109</v>
      </c>
      <c r="O93">
        <v>3.376925</v>
      </c>
      <c r="P93">
        <v>3.310459</v>
      </c>
      <c r="Q93">
        <v>3.04031</v>
      </c>
      <c r="R93">
        <v>3.020686</v>
      </c>
      <c r="S93">
        <v>3.47628</v>
      </c>
    </row>
    <row r="94" spans="1:18" ht="12.75">
      <c r="A94" s="1" t="s">
        <v>100</v>
      </c>
      <c r="B94" s="2">
        <v>3.139185</v>
      </c>
      <c r="C94">
        <v>3.616206</v>
      </c>
      <c r="F94">
        <v>2.494478</v>
      </c>
      <c r="G94">
        <v>3.114877</v>
      </c>
      <c r="I94">
        <v>2.52241</v>
      </c>
      <c r="N94">
        <v>5.138973</v>
      </c>
      <c r="P94">
        <v>2.086576</v>
      </c>
      <c r="Q94">
        <v>2.760476</v>
      </c>
      <c r="R94">
        <v>3.379483</v>
      </c>
    </row>
    <row r="95" spans="1:19" ht="12.75">
      <c r="A95" s="1" t="s">
        <v>83</v>
      </c>
      <c r="B95" s="2">
        <v>3.134573</v>
      </c>
      <c r="F95">
        <v>3.015495</v>
      </c>
      <c r="G95">
        <v>3.114877</v>
      </c>
      <c r="H95">
        <v>3.097984</v>
      </c>
      <c r="I95">
        <v>2.52241</v>
      </c>
      <c r="N95">
        <v>2.487109</v>
      </c>
      <c r="Q95">
        <v>3.892646</v>
      </c>
      <c r="R95">
        <v>3.567423</v>
      </c>
      <c r="S95">
        <v>3.378646</v>
      </c>
    </row>
    <row r="96" spans="1:17" ht="12.75">
      <c r="A96" s="1" t="s">
        <v>87</v>
      </c>
      <c r="B96" s="2">
        <v>3.132854</v>
      </c>
      <c r="F96">
        <v>3.441622</v>
      </c>
      <c r="G96">
        <v>3.114877</v>
      </c>
      <c r="H96">
        <v>3.470731</v>
      </c>
      <c r="I96">
        <v>3.226333</v>
      </c>
      <c r="P96">
        <v>2.628244</v>
      </c>
      <c r="Q96">
        <v>2.915316</v>
      </c>
    </row>
    <row r="97" spans="1:18" ht="12.75">
      <c r="A97" s="1" t="s">
        <v>72</v>
      </c>
      <c r="B97" s="2">
        <v>3.123266</v>
      </c>
      <c r="G97">
        <v>3.114877</v>
      </c>
      <c r="I97">
        <v>4.349226</v>
      </c>
      <c r="N97">
        <v>2.487109</v>
      </c>
      <c r="Q97">
        <v>2.285637</v>
      </c>
      <c r="R97">
        <v>3.379483</v>
      </c>
    </row>
    <row r="98" spans="1:19" ht="12.75">
      <c r="A98" s="1" t="s">
        <v>102</v>
      </c>
      <c r="B98" s="2">
        <v>3.097722</v>
      </c>
      <c r="F98">
        <v>3.441622</v>
      </c>
      <c r="G98">
        <v>3.114877</v>
      </c>
      <c r="I98">
        <v>2.52241</v>
      </c>
      <c r="J98">
        <v>3.376925</v>
      </c>
      <c r="K98">
        <v>3.114346</v>
      </c>
      <c r="N98">
        <v>3.60411</v>
      </c>
      <c r="O98">
        <v>4.004465</v>
      </c>
      <c r="Q98">
        <v>1.51161</v>
      </c>
      <c r="R98">
        <v>2.4777</v>
      </c>
      <c r="S98">
        <v>3.809154</v>
      </c>
    </row>
    <row r="99" spans="1:18" ht="12.75">
      <c r="A99" s="1" t="s">
        <v>93</v>
      </c>
      <c r="B99" s="2">
        <v>3.083483</v>
      </c>
      <c r="C99">
        <v>2.905255</v>
      </c>
      <c r="G99">
        <v>3.114877</v>
      </c>
      <c r="I99">
        <v>3.226333</v>
      </c>
      <c r="Q99">
        <v>3.087379</v>
      </c>
      <c r="R99">
        <v>3.083574</v>
      </c>
    </row>
    <row r="100" spans="1:19" ht="12.75">
      <c r="A100" s="1" t="s">
        <v>109</v>
      </c>
      <c r="B100" s="2">
        <v>3.077151</v>
      </c>
      <c r="F100">
        <v>2.494478</v>
      </c>
      <c r="G100">
        <v>1.811336</v>
      </c>
      <c r="I100">
        <v>2.52241</v>
      </c>
      <c r="J100">
        <v>3.737376</v>
      </c>
      <c r="K100">
        <v>2.731462</v>
      </c>
      <c r="L100">
        <v>2.193892</v>
      </c>
      <c r="M100">
        <v>2.193892</v>
      </c>
      <c r="N100">
        <v>5.138973</v>
      </c>
      <c r="O100">
        <v>2.976299</v>
      </c>
      <c r="Q100">
        <v>4.210944</v>
      </c>
      <c r="R100">
        <v>3.105596</v>
      </c>
      <c r="S100">
        <v>3.809154</v>
      </c>
    </row>
    <row r="101" spans="1:16" ht="12.75">
      <c r="A101" s="1" t="s">
        <v>99</v>
      </c>
      <c r="B101" s="2">
        <v>3.065003</v>
      </c>
      <c r="D101">
        <v>2.658218</v>
      </c>
      <c r="I101">
        <v>3.226333</v>
      </c>
      <c r="P101">
        <v>3.310459</v>
      </c>
    </row>
    <row r="102" spans="1:18" ht="12.75">
      <c r="A102" s="1" t="s">
        <v>94</v>
      </c>
      <c r="B102" s="2">
        <v>3.036146</v>
      </c>
      <c r="C102">
        <v>4.707572</v>
      </c>
      <c r="F102">
        <v>1.959513</v>
      </c>
      <c r="I102">
        <v>2.52241</v>
      </c>
      <c r="N102">
        <v>2.487109</v>
      </c>
      <c r="P102">
        <v>3.310459</v>
      </c>
      <c r="Q102">
        <v>3.245274</v>
      </c>
      <c r="R102">
        <v>3.020686</v>
      </c>
    </row>
    <row r="103" spans="1:18" ht="12.75">
      <c r="A103" s="1" t="s">
        <v>120</v>
      </c>
      <c r="B103" s="2">
        <v>3.020101</v>
      </c>
      <c r="C103">
        <v>1.712864</v>
      </c>
      <c r="F103">
        <v>3.015495</v>
      </c>
      <c r="I103">
        <v>3.226333</v>
      </c>
      <c r="N103">
        <v>5.138973</v>
      </c>
      <c r="P103">
        <v>2.086576</v>
      </c>
      <c r="Q103">
        <v>3.377055</v>
      </c>
      <c r="R103">
        <v>2.583411</v>
      </c>
    </row>
    <row r="104" spans="1:18" ht="12.75">
      <c r="A104" s="1" t="s">
        <v>179</v>
      </c>
      <c r="B104" s="2">
        <v>3.015914</v>
      </c>
      <c r="I104">
        <v>2.52241</v>
      </c>
      <c r="N104">
        <v>2.487109</v>
      </c>
      <c r="R104">
        <v>4.038222</v>
      </c>
    </row>
    <row r="105" spans="1:19" ht="12.75">
      <c r="A105" s="1" t="s">
        <v>96</v>
      </c>
      <c r="B105" s="2">
        <v>3.01479</v>
      </c>
      <c r="E105">
        <v>2.976299</v>
      </c>
      <c r="F105">
        <v>2.494478</v>
      </c>
      <c r="G105">
        <v>3.114877</v>
      </c>
      <c r="I105">
        <v>3.226333</v>
      </c>
      <c r="J105">
        <v>2.731462</v>
      </c>
      <c r="K105">
        <v>3.470731</v>
      </c>
      <c r="N105">
        <v>3.60411</v>
      </c>
      <c r="O105">
        <v>2.21334</v>
      </c>
      <c r="Q105">
        <v>2.611685</v>
      </c>
      <c r="R105">
        <v>3.287864</v>
      </c>
      <c r="S105">
        <v>3.431505</v>
      </c>
    </row>
    <row r="106" spans="1:16" ht="12.75">
      <c r="A106" s="1" t="s">
        <v>91</v>
      </c>
      <c r="B106" s="2">
        <v>3.008945</v>
      </c>
      <c r="D106">
        <v>2.049366</v>
      </c>
      <c r="I106">
        <v>4.349226</v>
      </c>
      <c r="P106">
        <v>2.628244</v>
      </c>
    </row>
    <row r="107" spans="1:18" ht="12.75">
      <c r="A107" s="1" t="s">
        <v>81</v>
      </c>
      <c r="B107" s="2">
        <v>2.954537</v>
      </c>
      <c r="C107">
        <v>2.905255</v>
      </c>
      <c r="F107">
        <v>3.778042</v>
      </c>
      <c r="G107">
        <v>3.114877</v>
      </c>
      <c r="I107">
        <v>2.016812</v>
      </c>
      <c r="N107">
        <v>2.487109</v>
      </c>
      <c r="P107">
        <v>2.628244</v>
      </c>
      <c r="Q107">
        <v>3.3392</v>
      </c>
      <c r="R107">
        <v>3.366755</v>
      </c>
    </row>
    <row r="108" spans="1:18" ht="12.75">
      <c r="A108" s="1" t="s">
        <v>106</v>
      </c>
      <c r="B108" s="2">
        <v>2.95066</v>
      </c>
      <c r="C108">
        <v>3.616206</v>
      </c>
      <c r="F108">
        <v>3.015495</v>
      </c>
      <c r="G108">
        <v>3.114877</v>
      </c>
      <c r="I108">
        <v>2.52241</v>
      </c>
      <c r="P108">
        <v>3.310459</v>
      </c>
      <c r="Q108">
        <v>2.255792</v>
      </c>
      <c r="R108">
        <v>2.819381</v>
      </c>
    </row>
    <row r="109" spans="1:19" ht="12.75">
      <c r="A109" s="1" t="s">
        <v>105</v>
      </c>
      <c r="B109" s="2">
        <v>2.948108</v>
      </c>
      <c r="C109">
        <v>2.905255</v>
      </c>
      <c r="F109">
        <v>2.494478</v>
      </c>
      <c r="G109">
        <v>3.114877</v>
      </c>
      <c r="I109">
        <v>2.016812</v>
      </c>
      <c r="N109">
        <v>2.487109</v>
      </c>
      <c r="O109">
        <v>3.114346</v>
      </c>
      <c r="P109">
        <v>2.628244</v>
      </c>
      <c r="Q109">
        <v>3.860613</v>
      </c>
      <c r="R109">
        <v>2.765164</v>
      </c>
      <c r="S109">
        <v>4.09418</v>
      </c>
    </row>
    <row r="110" spans="1:19" ht="12.75">
      <c r="A110" s="1" t="s">
        <v>107</v>
      </c>
      <c r="B110" s="2">
        <v>2.934397</v>
      </c>
      <c r="F110">
        <v>3.015495</v>
      </c>
      <c r="I110">
        <v>3.226333</v>
      </c>
      <c r="N110">
        <v>2.487109</v>
      </c>
      <c r="P110">
        <v>3.310459</v>
      </c>
      <c r="Q110">
        <v>2.583411</v>
      </c>
      <c r="R110">
        <v>2.73809</v>
      </c>
      <c r="S110">
        <v>3.179878</v>
      </c>
    </row>
    <row r="111" spans="1:16" ht="12.75">
      <c r="A111" s="1" t="s">
        <v>98</v>
      </c>
      <c r="B111" s="2">
        <v>2.912708</v>
      </c>
      <c r="C111">
        <v>2.905255</v>
      </c>
      <c r="I111">
        <v>2.52241</v>
      </c>
      <c r="P111">
        <v>3.310459</v>
      </c>
    </row>
    <row r="112" spans="1:16" ht="12.75">
      <c r="A112" s="1" t="s">
        <v>88</v>
      </c>
      <c r="B112" s="2">
        <v>2.910614</v>
      </c>
      <c r="C112">
        <v>2.296039</v>
      </c>
      <c r="I112">
        <v>4.349226</v>
      </c>
      <c r="P112">
        <v>2.086576</v>
      </c>
    </row>
    <row r="113" spans="1:14" ht="12.75">
      <c r="A113" s="1" t="s">
        <v>108</v>
      </c>
      <c r="B113" s="2">
        <v>2.910264</v>
      </c>
      <c r="C113">
        <v>2.905255</v>
      </c>
      <c r="G113">
        <v>3.114877</v>
      </c>
      <c r="I113">
        <v>2.016812</v>
      </c>
      <c r="N113">
        <v>3.60411</v>
      </c>
    </row>
    <row r="114" spans="1:19" ht="12.75">
      <c r="A114" s="1" t="s">
        <v>180</v>
      </c>
      <c r="B114" s="2">
        <v>2.903388</v>
      </c>
      <c r="D114">
        <v>3.566566</v>
      </c>
      <c r="F114">
        <v>2.167543</v>
      </c>
      <c r="G114">
        <v>1.811336</v>
      </c>
      <c r="I114">
        <v>2.016812</v>
      </c>
      <c r="L114">
        <v>3.114346</v>
      </c>
      <c r="M114">
        <v>2.583411</v>
      </c>
      <c r="N114">
        <v>3.60411</v>
      </c>
      <c r="P114">
        <v>2.628244</v>
      </c>
      <c r="Q114">
        <v>3.105596</v>
      </c>
      <c r="R114">
        <v>3.176164</v>
      </c>
      <c r="S114">
        <v>4.163132</v>
      </c>
    </row>
    <row r="115" spans="1:18" ht="12.75">
      <c r="A115" s="1" t="s">
        <v>117</v>
      </c>
      <c r="B115" s="2">
        <v>2.903028</v>
      </c>
      <c r="C115">
        <v>2.905255</v>
      </c>
      <c r="F115">
        <v>3.015495</v>
      </c>
      <c r="G115">
        <v>3.114877</v>
      </c>
      <c r="I115">
        <v>2.016812</v>
      </c>
      <c r="N115">
        <v>3.60411</v>
      </c>
      <c r="P115">
        <v>2.086576</v>
      </c>
      <c r="Q115">
        <v>3.114346</v>
      </c>
      <c r="R115">
        <v>3.366755</v>
      </c>
    </row>
    <row r="116" spans="1:18" ht="12.75">
      <c r="A116" s="1" t="s">
        <v>101</v>
      </c>
      <c r="B116" s="2">
        <v>2.888307</v>
      </c>
      <c r="C116">
        <v>2.905255</v>
      </c>
      <c r="F116">
        <v>3.015495</v>
      </c>
      <c r="G116">
        <v>3.114877</v>
      </c>
      <c r="I116">
        <v>3.226333</v>
      </c>
      <c r="N116">
        <v>2.487109</v>
      </c>
      <c r="Q116">
        <v>3.095802</v>
      </c>
      <c r="R116">
        <v>2.37328</v>
      </c>
    </row>
    <row r="117" spans="1:18" ht="12.75">
      <c r="A117" s="1" t="s">
        <v>104</v>
      </c>
      <c r="B117" s="2">
        <v>2.856239</v>
      </c>
      <c r="F117">
        <v>3.441622</v>
      </c>
      <c r="G117">
        <v>3.114877</v>
      </c>
      <c r="H117">
        <v>2.39304</v>
      </c>
      <c r="I117">
        <v>3.226333</v>
      </c>
      <c r="N117">
        <v>2.487109</v>
      </c>
      <c r="P117">
        <v>2.628244</v>
      </c>
      <c r="Q117">
        <v>2.518381</v>
      </c>
      <c r="R117">
        <v>3.04031</v>
      </c>
    </row>
    <row r="118" spans="1:18" ht="12.75">
      <c r="A118" s="1" t="s">
        <v>95</v>
      </c>
      <c r="B118" s="2">
        <v>2.851553</v>
      </c>
      <c r="C118">
        <v>2.296039</v>
      </c>
      <c r="F118">
        <v>2.494478</v>
      </c>
      <c r="G118">
        <v>3.114877</v>
      </c>
      <c r="I118">
        <v>2.52241</v>
      </c>
      <c r="N118">
        <v>2.487109</v>
      </c>
      <c r="Q118">
        <v>4.025273</v>
      </c>
      <c r="R118">
        <v>3.020686</v>
      </c>
    </row>
    <row r="119" spans="1:19" ht="12.75">
      <c r="A119" s="1" t="s">
        <v>90</v>
      </c>
      <c r="B119" s="2">
        <v>2.849524</v>
      </c>
      <c r="F119">
        <v>3.441622</v>
      </c>
      <c r="G119">
        <v>3.114877</v>
      </c>
      <c r="I119">
        <v>2.016812</v>
      </c>
      <c r="N119">
        <v>2.487109</v>
      </c>
      <c r="Q119">
        <v>2.150382</v>
      </c>
      <c r="R119">
        <v>2.731399</v>
      </c>
      <c r="S119">
        <v>4.004465</v>
      </c>
    </row>
    <row r="120" spans="1:19" ht="12.75">
      <c r="A120" s="1" t="s">
        <v>144</v>
      </c>
      <c r="B120" s="2">
        <v>2.796416</v>
      </c>
      <c r="F120">
        <v>1.821018</v>
      </c>
      <c r="G120">
        <v>1.811336</v>
      </c>
      <c r="I120">
        <v>2.016812</v>
      </c>
      <c r="N120">
        <v>1.885217</v>
      </c>
      <c r="Q120">
        <v>3.61436</v>
      </c>
      <c r="R120">
        <v>4.263034</v>
      </c>
      <c r="S120">
        <v>4.163132</v>
      </c>
    </row>
    <row r="121" spans="1:16" ht="12.75">
      <c r="A121" s="1" t="s">
        <v>110</v>
      </c>
      <c r="B121" s="2">
        <v>2.778098</v>
      </c>
      <c r="F121">
        <v>3.015495</v>
      </c>
      <c r="H121">
        <v>2.690554</v>
      </c>
      <c r="P121">
        <v>2.628244</v>
      </c>
    </row>
    <row r="122" spans="1:19" ht="12.75">
      <c r="A122" s="1" t="s">
        <v>130</v>
      </c>
      <c r="B122" s="2">
        <v>2.758012</v>
      </c>
      <c r="D122">
        <v>3.566566</v>
      </c>
      <c r="F122">
        <v>2.167543</v>
      </c>
      <c r="G122">
        <v>1.811336</v>
      </c>
      <c r="I122">
        <v>2.016812</v>
      </c>
      <c r="N122">
        <v>5.138973</v>
      </c>
      <c r="P122">
        <v>2.628244</v>
      </c>
      <c r="Q122">
        <v>1.872588</v>
      </c>
      <c r="R122">
        <v>2.275909</v>
      </c>
      <c r="S122">
        <v>3.344135</v>
      </c>
    </row>
    <row r="123" spans="1:18" ht="12.75">
      <c r="A123" s="1" t="s">
        <v>114</v>
      </c>
      <c r="B123" s="2">
        <v>2.748205</v>
      </c>
      <c r="C123">
        <v>2.905255</v>
      </c>
      <c r="F123">
        <v>3.015495</v>
      </c>
      <c r="I123">
        <v>3.226333</v>
      </c>
      <c r="N123">
        <v>2.487109</v>
      </c>
      <c r="P123">
        <v>3.310459</v>
      </c>
      <c r="Q123">
        <v>1.826741</v>
      </c>
      <c r="R123">
        <v>2.466041</v>
      </c>
    </row>
    <row r="124" spans="1:19" ht="12.75">
      <c r="A124" s="1" t="s">
        <v>133</v>
      </c>
      <c r="B124" s="2">
        <v>2.747229</v>
      </c>
      <c r="F124">
        <v>3.015495</v>
      </c>
      <c r="G124">
        <v>1.811336</v>
      </c>
      <c r="I124">
        <v>2.52241</v>
      </c>
      <c r="J124">
        <v>1.775066</v>
      </c>
      <c r="K124">
        <v>2.731399</v>
      </c>
      <c r="L124">
        <v>2.518381</v>
      </c>
      <c r="M124">
        <v>2.518381</v>
      </c>
      <c r="N124">
        <v>2.487109</v>
      </c>
      <c r="O124">
        <v>4.381134</v>
      </c>
      <c r="Q124">
        <v>1.835913</v>
      </c>
      <c r="R124">
        <v>2.523401</v>
      </c>
      <c r="S124">
        <v>4.846726</v>
      </c>
    </row>
    <row r="125" spans="1:19" ht="12.75">
      <c r="A125" s="1" t="s">
        <v>112</v>
      </c>
      <c r="B125" s="2">
        <v>2.743717</v>
      </c>
      <c r="C125">
        <v>2.296039</v>
      </c>
      <c r="F125">
        <v>1.959513</v>
      </c>
      <c r="G125">
        <v>3.114877</v>
      </c>
      <c r="I125">
        <v>2.016812</v>
      </c>
      <c r="N125">
        <v>2.487109</v>
      </c>
      <c r="P125">
        <v>2.086576</v>
      </c>
      <c r="Q125">
        <v>3.566785</v>
      </c>
      <c r="R125">
        <v>3.356588</v>
      </c>
      <c r="S125">
        <v>3.809154</v>
      </c>
    </row>
    <row r="126" spans="1:19" ht="12.75">
      <c r="A126" s="1" t="s">
        <v>103</v>
      </c>
      <c r="B126" s="2">
        <v>2.72638</v>
      </c>
      <c r="F126">
        <v>2.167543</v>
      </c>
      <c r="G126">
        <v>1.811336</v>
      </c>
      <c r="H126">
        <v>1.857119</v>
      </c>
      <c r="I126">
        <v>1.444618</v>
      </c>
      <c r="J126">
        <v>4.71355</v>
      </c>
      <c r="K126">
        <v>4.381134</v>
      </c>
      <c r="N126">
        <v>1.885217</v>
      </c>
      <c r="Q126">
        <v>2.467746</v>
      </c>
      <c r="S126">
        <v>3.809154</v>
      </c>
    </row>
    <row r="127" spans="1:19" ht="12.75">
      <c r="A127" s="1" t="s">
        <v>97</v>
      </c>
      <c r="B127" s="2">
        <v>2.700824</v>
      </c>
      <c r="F127">
        <v>2.494478</v>
      </c>
      <c r="G127">
        <v>3.114877</v>
      </c>
      <c r="I127">
        <v>3.226333</v>
      </c>
      <c r="N127">
        <v>2.487109</v>
      </c>
      <c r="Q127">
        <v>1.775066</v>
      </c>
      <c r="R127">
        <v>2.285637</v>
      </c>
      <c r="S127">
        <v>3.52227</v>
      </c>
    </row>
    <row r="128" spans="1:18" ht="12.75">
      <c r="A128" s="1" t="s">
        <v>116</v>
      </c>
      <c r="B128" s="2">
        <v>2.670046</v>
      </c>
      <c r="C128">
        <v>1.943219</v>
      </c>
      <c r="F128">
        <v>2.167543</v>
      </c>
      <c r="G128">
        <v>3.114877</v>
      </c>
      <c r="I128">
        <v>2.52241</v>
      </c>
      <c r="N128">
        <v>2.487109</v>
      </c>
      <c r="P128">
        <v>2.628244</v>
      </c>
      <c r="Q128">
        <v>3.47628</v>
      </c>
      <c r="R128">
        <v>3.020686</v>
      </c>
    </row>
    <row r="129" spans="1:18" ht="12.75">
      <c r="A129" s="1" t="s">
        <v>123</v>
      </c>
      <c r="B129" s="2">
        <v>2.655339</v>
      </c>
      <c r="F129">
        <v>2.494478</v>
      </c>
      <c r="G129">
        <v>1.811336</v>
      </c>
      <c r="I129">
        <v>2.52241</v>
      </c>
      <c r="N129">
        <v>3.60411</v>
      </c>
      <c r="Q129">
        <v>2.523401</v>
      </c>
      <c r="R129">
        <v>2.976299</v>
      </c>
    </row>
    <row r="130" spans="1:18" ht="12.75">
      <c r="A130" s="1" t="s">
        <v>115</v>
      </c>
      <c r="B130" s="2">
        <v>2.646972</v>
      </c>
      <c r="D130">
        <v>2.658218</v>
      </c>
      <c r="F130">
        <v>2.494478</v>
      </c>
      <c r="G130">
        <v>3.114877</v>
      </c>
      <c r="I130">
        <v>3.226333</v>
      </c>
      <c r="N130">
        <v>2.487109</v>
      </c>
      <c r="P130">
        <v>2.628244</v>
      </c>
      <c r="Q130">
        <v>2.04573</v>
      </c>
      <c r="R130">
        <v>2.520789</v>
      </c>
    </row>
    <row r="131" spans="1:16" ht="12.75">
      <c r="A131" s="1" t="s">
        <v>111</v>
      </c>
      <c r="B131" s="2">
        <v>2.634648</v>
      </c>
      <c r="D131">
        <v>2.049366</v>
      </c>
      <c r="I131">
        <v>3.226333</v>
      </c>
      <c r="P131">
        <v>2.628244</v>
      </c>
    </row>
    <row r="132" spans="1:19" ht="12.75">
      <c r="A132" s="1" t="s">
        <v>124</v>
      </c>
      <c r="B132" s="2">
        <v>2.596518</v>
      </c>
      <c r="F132">
        <v>1.959513</v>
      </c>
      <c r="G132">
        <v>3.114877</v>
      </c>
      <c r="I132">
        <v>2.52241</v>
      </c>
      <c r="N132">
        <v>2.487109</v>
      </c>
      <c r="Q132">
        <v>1.982159</v>
      </c>
      <c r="R132">
        <v>2.495199</v>
      </c>
      <c r="S132">
        <v>3.61436</v>
      </c>
    </row>
    <row r="133" spans="1:18" ht="12.75">
      <c r="A133" s="1" t="s">
        <v>118</v>
      </c>
      <c r="B133" s="2">
        <v>2.595604</v>
      </c>
      <c r="D133">
        <v>2.049366</v>
      </c>
      <c r="F133">
        <v>3.441622</v>
      </c>
      <c r="H133">
        <v>2.73809</v>
      </c>
      <c r="I133">
        <v>2.52241</v>
      </c>
      <c r="N133">
        <v>1.885217</v>
      </c>
      <c r="P133">
        <v>2.628244</v>
      </c>
      <c r="Q133">
        <v>2.35902</v>
      </c>
      <c r="R133">
        <v>3.140865</v>
      </c>
    </row>
    <row r="134" spans="1:19" ht="12.75">
      <c r="A134" s="1" t="s">
        <v>140</v>
      </c>
      <c r="B134" s="2">
        <v>2.573751</v>
      </c>
      <c r="D134">
        <v>2.658218</v>
      </c>
      <c r="F134">
        <v>1.821018</v>
      </c>
      <c r="G134">
        <v>3.114877</v>
      </c>
      <c r="I134">
        <v>2.52241</v>
      </c>
      <c r="N134">
        <v>2.487109</v>
      </c>
      <c r="O134">
        <v>2.193892</v>
      </c>
      <c r="P134">
        <v>2.086576</v>
      </c>
      <c r="Q134">
        <v>2.704027</v>
      </c>
      <c r="R134">
        <v>3.035493</v>
      </c>
      <c r="S134">
        <v>3.113886</v>
      </c>
    </row>
    <row r="135" spans="1:19" ht="12.75">
      <c r="A135" s="1" t="s">
        <v>141</v>
      </c>
      <c r="B135" s="2">
        <v>2.562191</v>
      </c>
      <c r="C135">
        <v>2.905255</v>
      </c>
      <c r="F135">
        <v>2.167543</v>
      </c>
      <c r="G135">
        <v>1.811336</v>
      </c>
      <c r="I135">
        <v>2.016812</v>
      </c>
      <c r="N135">
        <v>3.60411</v>
      </c>
      <c r="P135">
        <v>2.086576</v>
      </c>
      <c r="Q135">
        <v>2.832949</v>
      </c>
      <c r="R135">
        <v>2.520789</v>
      </c>
      <c r="S135">
        <v>3.114346</v>
      </c>
    </row>
    <row r="136" spans="1:18" ht="12.75">
      <c r="A136" s="1" t="s">
        <v>126</v>
      </c>
      <c r="B136" s="2">
        <v>2.558021</v>
      </c>
      <c r="F136">
        <v>1.821018</v>
      </c>
      <c r="G136">
        <v>3.114877</v>
      </c>
      <c r="I136">
        <v>2.52241</v>
      </c>
      <c r="N136">
        <v>2.487109</v>
      </c>
      <c r="Q136">
        <v>2.637545</v>
      </c>
      <c r="R136">
        <v>2.765164</v>
      </c>
    </row>
    <row r="137" spans="1:19" ht="12.75">
      <c r="A137" s="1" t="s">
        <v>132</v>
      </c>
      <c r="B137" s="2">
        <v>2.551247</v>
      </c>
      <c r="C137">
        <v>2.296039</v>
      </c>
      <c r="F137">
        <v>3.015495</v>
      </c>
      <c r="G137">
        <v>3.114877</v>
      </c>
      <c r="I137">
        <v>2.016812</v>
      </c>
      <c r="N137">
        <v>1.885217</v>
      </c>
      <c r="O137">
        <v>2.143397</v>
      </c>
      <c r="P137">
        <v>2.628244</v>
      </c>
      <c r="Q137">
        <v>2.731462</v>
      </c>
      <c r="R137">
        <v>2.249422</v>
      </c>
      <c r="S137">
        <v>3.431505</v>
      </c>
    </row>
    <row r="138" spans="1:19" ht="12.75">
      <c r="A138" s="1" t="s">
        <v>128</v>
      </c>
      <c r="B138" s="2">
        <v>2.540778</v>
      </c>
      <c r="C138">
        <v>2.296039</v>
      </c>
      <c r="F138">
        <v>3.015495</v>
      </c>
      <c r="G138">
        <v>3.114877</v>
      </c>
      <c r="I138">
        <v>2.016812</v>
      </c>
      <c r="N138">
        <v>2.487109</v>
      </c>
      <c r="P138">
        <v>2.086576</v>
      </c>
      <c r="Q138">
        <v>2.006998</v>
      </c>
      <c r="R138">
        <v>2.466041</v>
      </c>
      <c r="S138">
        <v>3.377055</v>
      </c>
    </row>
    <row r="139" spans="1:18" ht="12.75">
      <c r="A139" s="1" t="s">
        <v>131</v>
      </c>
      <c r="B139" s="2">
        <v>2.534694</v>
      </c>
      <c r="F139">
        <v>2.494478</v>
      </c>
      <c r="G139">
        <v>1.811336</v>
      </c>
      <c r="I139">
        <v>2.016812</v>
      </c>
      <c r="N139">
        <v>2.487109</v>
      </c>
      <c r="P139">
        <v>2.628244</v>
      </c>
      <c r="Q139">
        <v>2.73809</v>
      </c>
      <c r="R139">
        <v>3.566785</v>
      </c>
    </row>
    <row r="140" spans="1:19" ht="12.75">
      <c r="A140" s="1" t="s">
        <v>156</v>
      </c>
      <c r="B140" s="2">
        <v>2.509908</v>
      </c>
      <c r="F140">
        <v>2.167543</v>
      </c>
      <c r="G140">
        <v>1.811336</v>
      </c>
      <c r="H140">
        <v>1.857119</v>
      </c>
      <c r="I140">
        <v>2.016812</v>
      </c>
      <c r="J140">
        <v>2.150382</v>
      </c>
      <c r="K140">
        <v>1.872588</v>
      </c>
      <c r="N140">
        <v>2.487109</v>
      </c>
      <c r="O140">
        <v>4.439329</v>
      </c>
      <c r="Q140">
        <v>2.258207</v>
      </c>
      <c r="R140">
        <v>2.454386</v>
      </c>
      <c r="S140">
        <v>4.09418</v>
      </c>
    </row>
    <row r="141" spans="1:18" ht="12.75">
      <c r="A141" s="1" t="s">
        <v>125</v>
      </c>
      <c r="B141" s="2">
        <v>2.50271</v>
      </c>
      <c r="F141">
        <v>2.167543</v>
      </c>
      <c r="G141">
        <v>1.811336</v>
      </c>
      <c r="I141">
        <v>2.52241</v>
      </c>
      <c r="N141">
        <v>3.60411</v>
      </c>
      <c r="P141">
        <v>2.086576</v>
      </c>
      <c r="Q141">
        <v>2.7925</v>
      </c>
      <c r="R141">
        <v>2.534495</v>
      </c>
    </row>
    <row r="142" spans="1:18" ht="12.75">
      <c r="A142" s="1" t="s">
        <v>113</v>
      </c>
      <c r="B142" s="2">
        <v>2.493008</v>
      </c>
      <c r="I142">
        <v>2.52241</v>
      </c>
      <c r="N142">
        <v>2.487109</v>
      </c>
      <c r="P142">
        <v>2.086576</v>
      </c>
      <c r="Q142">
        <v>2.731399</v>
      </c>
      <c r="R142">
        <v>2.637545</v>
      </c>
    </row>
    <row r="143" spans="1:16" ht="12.75">
      <c r="A143" s="1" t="s">
        <v>121</v>
      </c>
      <c r="B143" s="2">
        <v>2.469481</v>
      </c>
      <c r="C143">
        <v>2.296039</v>
      </c>
      <c r="F143">
        <v>3.015495</v>
      </c>
      <c r="I143">
        <v>2.52241</v>
      </c>
      <c r="N143">
        <v>1.885217</v>
      </c>
      <c r="P143">
        <v>2.628244</v>
      </c>
    </row>
    <row r="144" spans="1:18" ht="12.75">
      <c r="A144" s="1" t="s">
        <v>139</v>
      </c>
      <c r="B144" s="2">
        <v>2.418363</v>
      </c>
      <c r="C144">
        <v>1.943219</v>
      </c>
      <c r="F144">
        <v>2.494478</v>
      </c>
      <c r="I144">
        <v>3.226333</v>
      </c>
      <c r="P144">
        <v>2.086576</v>
      </c>
      <c r="Q144">
        <v>1.926624</v>
      </c>
      <c r="R144">
        <v>2.832949</v>
      </c>
    </row>
    <row r="145" spans="1:16" ht="12.75">
      <c r="A145" s="1" t="s">
        <v>119</v>
      </c>
      <c r="B145" s="2">
        <v>2.409282</v>
      </c>
      <c r="C145">
        <v>1.712864</v>
      </c>
      <c r="F145">
        <v>1.821018</v>
      </c>
      <c r="I145">
        <v>4.349226</v>
      </c>
      <c r="P145">
        <v>1.75402</v>
      </c>
    </row>
    <row r="146" spans="1:16" ht="12.75">
      <c r="A146" s="1" t="s">
        <v>138</v>
      </c>
      <c r="B146" s="2">
        <v>2.400007</v>
      </c>
      <c r="D146">
        <v>2.049366</v>
      </c>
      <c r="I146">
        <v>2.52241</v>
      </c>
      <c r="P146">
        <v>2.628244</v>
      </c>
    </row>
    <row r="147" spans="1:16" ht="12.75">
      <c r="A147" s="1" t="s">
        <v>134</v>
      </c>
      <c r="B147" s="2">
        <v>2.390539</v>
      </c>
      <c r="C147">
        <v>2.905255</v>
      </c>
      <c r="F147">
        <v>2.494478</v>
      </c>
      <c r="G147">
        <v>1.811336</v>
      </c>
      <c r="I147">
        <v>2.016812</v>
      </c>
      <c r="N147">
        <v>2.487109</v>
      </c>
      <c r="P147">
        <v>2.628244</v>
      </c>
    </row>
    <row r="148" spans="1:19" ht="12.75">
      <c r="A148" s="1" t="s">
        <v>136</v>
      </c>
      <c r="B148" s="2">
        <v>2.385378</v>
      </c>
      <c r="F148">
        <v>2.167543</v>
      </c>
      <c r="G148">
        <v>1.811336</v>
      </c>
      <c r="H148">
        <v>2.690554</v>
      </c>
      <c r="I148">
        <v>2.52241</v>
      </c>
      <c r="J148">
        <v>2.583411</v>
      </c>
      <c r="K148">
        <v>1.775066</v>
      </c>
      <c r="N148">
        <v>2.487109</v>
      </c>
      <c r="Q148">
        <v>1.994513</v>
      </c>
      <c r="R148">
        <v>2.4777</v>
      </c>
      <c r="S148">
        <v>3.344135</v>
      </c>
    </row>
    <row r="149" spans="1:19" ht="12.75">
      <c r="A149" s="1" t="s">
        <v>153</v>
      </c>
      <c r="B149" s="2">
        <v>2.354256</v>
      </c>
      <c r="C149">
        <v>2.296039</v>
      </c>
      <c r="F149">
        <v>2.494478</v>
      </c>
      <c r="G149">
        <v>1.811336</v>
      </c>
      <c r="I149">
        <v>1.444618</v>
      </c>
      <c r="N149">
        <v>2.487109</v>
      </c>
      <c r="P149">
        <v>2.628244</v>
      </c>
      <c r="Q149">
        <v>2.234915</v>
      </c>
      <c r="R149">
        <v>2.611685</v>
      </c>
      <c r="S149">
        <v>3.179878</v>
      </c>
    </row>
    <row r="150" spans="1:14" ht="12.75">
      <c r="A150" s="1" t="s">
        <v>122</v>
      </c>
      <c r="B150" s="2">
        <v>2.34786</v>
      </c>
      <c r="F150">
        <v>2.494478</v>
      </c>
      <c r="H150">
        <v>2.39304</v>
      </c>
      <c r="I150">
        <v>2.016812</v>
      </c>
      <c r="N150">
        <v>2.487109</v>
      </c>
    </row>
    <row r="151" spans="1:18" ht="12.75">
      <c r="A151" s="1" t="s">
        <v>127</v>
      </c>
      <c r="B151" s="2">
        <v>2.345971</v>
      </c>
      <c r="D151">
        <v>1.458449</v>
      </c>
      <c r="I151">
        <v>2.016812</v>
      </c>
      <c r="P151">
        <v>2.628244</v>
      </c>
      <c r="Q151">
        <v>2.249422</v>
      </c>
      <c r="R151">
        <v>3.376925</v>
      </c>
    </row>
    <row r="152" spans="1:16" ht="12.75">
      <c r="A152" s="1" t="s">
        <v>151</v>
      </c>
      <c r="B152" s="2">
        <v>2.341924</v>
      </c>
      <c r="C152">
        <v>1.712864</v>
      </c>
      <c r="I152">
        <v>3.226333</v>
      </c>
      <c r="P152">
        <v>2.086576</v>
      </c>
    </row>
    <row r="153" spans="1:16" ht="12.75">
      <c r="A153" s="1" t="s">
        <v>135</v>
      </c>
      <c r="B153" s="2">
        <v>2.311936</v>
      </c>
      <c r="C153">
        <v>2.296039</v>
      </c>
      <c r="F153">
        <v>2.167543</v>
      </c>
      <c r="I153">
        <v>2.52241</v>
      </c>
      <c r="N153">
        <v>2.487109</v>
      </c>
      <c r="P153">
        <v>2.086576</v>
      </c>
    </row>
    <row r="154" spans="1:18" ht="12.75">
      <c r="A154" s="1" t="s">
        <v>129</v>
      </c>
      <c r="B154" s="2">
        <v>2.308769</v>
      </c>
      <c r="F154">
        <v>2.167543</v>
      </c>
      <c r="G154">
        <v>3.114877</v>
      </c>
      <c r="H154">
        <v>1.857119</v>
      </c>
      <c r="I154">
        <v>2.016812</v>
      </c>
      <c r="N154">
        <v>1.885217</v>
      </c>
      <c r="P154">
        <v>2.086576</v>
      </c>
      <c r="Q154">
        <v>1.95524</v>
      </c>
      <c r="R154">
        <v>3.386768</v>
      </c>
    </row>
    <row r="155" spans="1:19" ht="12.75">
      <c r="A155" s="1" t="s">
        <v>159</v>
      </c>
      <c r="B155" s="2">
        <v>2.288234</v>
      </c>
      <c r="D155">
        <v>2.049366</v>
      </c>
      <c r="F155">
        <v>1.959513</v>
      </c>
      <c r="H155">
        <v>2.183513</v>
      </c>
      <c r="I155">
        <v>2.52241</v>
      </c>
      <c r="P155">
        <v>2.086576</v>
      </c>
      <c r="Q155">
        <v>2.144059</v>
      </c>
      <c r="R155">
        <v>2.21334</v>
      </c>
      <c r="S155">
        <v>3.147099</v>
      </c>
    </row>
    <row r="156" spans="1:18" ht="12.75">
      <c r="A156" s="1" t="s">
        <v>157</v>
      </c>
      <c r="B156" s="2">
        <v>2.246781</v>
      </c>
      <c r="D156">
        <v>2.049366</v>
      </c>
      <c r="F156">
        <v>1.423277</v>
      </c>
      <c r="H156">
        <v>2.183513</v>
      </c>
      <c r="I156">
        <v>1.444618</v>
      </c>
      <c r="P156">
        <v>1.75402</v>
      </c>
      <c r="Q156">
        <v>3.012062</v>
      </c>
      <c r="R156">
        <v>3.860613</v>
      </c>
    </row>
    <row r="157" spans="1:18" ht="12.75">
      <c r="A157" s="1" t="s">
        <v>142</v>
      </c>
      <c r="B157" s="2">
        <v>2.216595</v>
      </c>
      <c r="C157">
        <v>2.296039</v>
      </c>
      <c r="F157">
        <v>1.821018</v>
      </c>
      <c r="G157">
        <v>3.114877</v>
      </c>
      <c r="I157">
        <v>2.016812</v>
      </c>
      <c r="N157">
        <v>2.487109</v>
      </c>
      <c r="P157">
        <v>1.75402</v>
      </c>
      <c r="Q157">
        <v>2.00797</v>
      </c>
      <c r="R157">
        <v>2.234915</v>
      </c>
    </row>
    <row r="158" spans="1:18" ht="12.75">
      <c r="A158" s="1" t="s">
        <v>147</v>
      </c>
      <c r="B158" s="2">
        <v>2.216005</v>
      </c>
      <c r="F158">
        <v>3.015495</v>
      </c>
      <c r="G158">
        <v>1.811336</v>
      </c>
      <c r="I158">
        <v>2.016812</v>
      </c>
      <c r="N158">
        <v>1.885217</v>
      </c>
      <c r="Q158">
        <v>2.193892</v>
      </c>
      <c r="R158">
        <v>2.37328</v>
      </c>
    </row>
    <row r="159" spans="1:18" ht="12.75">
      <c r="A159" s="1" t="s">
        <v>146</v>
      </c>
      <c r="B159" s="2">
        <v>2.20405</v>
      </c>
      <c r="D159">
        <v>2.658218</v>
      </c>
      <c r="F159">
        <v>1.959513</v>
      </c>
      <c r="I159">
        <v>2.016812</v>
      </c>
      <c r="P159">
        <v>2.086576</v>
      </c>
      <c r="Q159">
        <v>1.985005</v>
      </c>
      <c r="R159">
        <v>2.518178</v>
      </c>
    </row>
    <row r="160" spans="1:19" ht="12.75">
      <c r="A160" s="1" t="s">
        <v>149</v>
      </c>
      <c r="B160" s="2">
        <v>2.200486</v>
      </c>
      <c r="D160">
        <v>2.658218</v>
      </c>
      <c r="F160">
        <v>1.423277</v>
      </c>
      <c r="G160">
        <v>1.811336</v>
      </c>
      <c r="I160">
        <v>2.016812</v>
      </c>
      <c r="L160">
        <v>1.835913</v>
      </c>
      <c r="M160">
        <v>1.835913</v>
      </c>
      <c r="P160">
        <v>1.75402</v>
      </c>
      <c r="Q160">
        <v>2.275909</v>
      </c>
      <c r="R160">
        <v>3.287864</v>
      </c>
      <c r="S160">
        <v>3.105596</v>
      </c>
    </row>
    <row r="161" spans="1:18" ht="12.75">
      <c r="A161" s="1" t="s">
        <v>137</v>
      </c>
      <c r="B161" s="2">
        <v>2.172834</v>
      </c>
      <c r="C161">
        <v>1.419555</v>
      </c>
      <c r="F161">
        <v>1.423277</v>
      </c>
      <c r="G161">
        <v>3.114877</v>
      </c>
      <c r="I161">
        <v>2.016812</v>
      </c>
      <c r="N161">
        <v>0.8848619</v>
      </c>
      <c r="P161">
        <v>1.311418</v>
      </c>
      <c r="Q161">
        <v>3.711749</v>
      </c>
      <c r="R161">
        <v>3.500125</v>
      </c>
    </row>
    <row r="162" spans="1:16" ht="12.75">
      <c r="A162" s="1" t="s">
        <v>154</v>
      </c>
      <c r="B162" s="2">
        <v>2.145656</v>
      </c>
      <c r="D162">
        <v>2.658218</v>
      </c>
      <c r="F162">
        <v>1.821018</v>
      </c>
      <c r="I162">
        <v>2.016812</v>
      </c>
      <c r="P162">
        <v>2.086576</v>
      </c>
    </row>
    <row r="163" spans="1:16" ht="12.75">
      <c r="A163" s="1" t="s">
        <v>150</v>
      </c>
      <c r="B163" s="2">
        <v>2.141743</v>
      </c>
      <c r="C163">
        <v>2.296039</v>
      </c>
      <c r="F163">
        <v>2.167543</v>
      </c>
      <c r="I163">
        <v>2.016812</v>
      </c>
      <c r="P163">
        <v>2.086576</v>
      </c>
    </row>
    <row r="164" spans="1:16" ht="12.75">
      <c r="A164" s="1" t="s">
        <v>152</v>
      </c>
      <c r="B164" s="2">
        <v>2.133429</v>
      </c>
      <c r="C164">
        <v>1.943219</v>
      </c>
      <c r="I164">
        <v>2.016812</v>
      </c>
      <c r="N164">
        <v>2.487109</v>
      </c>
      <c r="P164">
        <v>2.086576</v>
      </c>
    </row>
    <row r="165" spans="1:18" ht="12.75">
      <c r="A165" s="1" t="s">
        <v>148</v>
      </c>
      <c r="B165" s="2">
        <v>2.127212</v>
      </c>
      <c r="F165">
        <v>2.167543</v>
      </c>
      <c r="G165">
        <v>1.811336</v>
      </c>
      <c r="I165">
        <v>2.016812</v>
      </c>
      <c r="N165">
        <v>2.487109</v>
      </c>
      <c r="P165">
        <v>2.086576</v>
      </c>
      <c r="R165">
        <v>2.193892</v>
      </c>
    </row>
    <row r="166" spans="1:16" ht="12.75">
      <c r="A166" s="1" t="s">
        <v>155</v>
      </c>
      <c r="B166" s="2">
        <v>2.098036</v>
      </c>
      <c r="D166">
        <v>2.049366</v>
      </c>
      <c r="F166">
        <v>2.167543</v>
      </c>
      <c r="G166">
        <v>1.811336</v>
      </c>
      <c r="I166">
        <v>1.444618</v>
      </c>
      <c r="N166">
        <v>2.487109</v>
      </c>
      <c r="P166">
        <v>2.628244</v>
      </c>
    </row>
    <row r="167" spans="1:16" ht="12.75">
      <c r="A167" s="1" t="s">
        <v>181</v>
      </c>
      <c r="B167" s="2">
        <v>2.086482</v>
      </c>
      <c r="C167">
        <v>2.296039</v>
      </c>
      <c r="F167">
        <v>1.821018</v>
      </c>
      <c r="G167">
        <v>1.811336</v>
      </c>
      <c r="I167">
        <v>2.016812</v>
      </c>
      <c r="N167">
        <v>2.487109</v>
      </c>
      <c r="P167">
        <v>2.086576</v>
      </c>
    </row>
    <row r="168" spans="1:16" ht="12.75">
      <c r="A168" s="1" t="s">
        <v>158</v>
      </c>
      <c r="B168" s="2">
        <v>2.042984</v>
      </c>
      <c r="C168">
        <v>2.296039</v>
      </c>
      <c r="F168">
        <v>2.494478</v>
      </c>
      <c r="G168">
        <v>1.811336</v>
      </c>
      <c r="I168">
        <v>2.016812</v>
      </c>
      <c r="N168">
        <v>1.885217</v>
      </c>
      <c r="P168">
        <v>1.75402</v>
      </c>
    </row>
    <row r="169" spans="1:18" ht="12.75">
      <c r="A169" s="1" t="s">
        <v>164</v>
      </c>
      <c r="B169" s="2">
        <v>2.029891</v>
      </c>
      <c r="C169">
        <v>1.943219</v>
      </c>
      <c r="F169">
        <v>1.959513</v>
      </c>
      <c r="I169">
        <v>2.016812</v>
      </c>
      <c r="P169">
        <v>1.75402</v>
      </c>
      <c r="Q169">
        <v>2.21334</v>
      </c>
      <c r="R169">
        <v>2.29244</v>
      </c>
    </row>
    <row r="170" spans="1:18" ht="12.75">
      <c r="A170" s="1" t="s">
        <v>161</v>
      </c>
      <c r="B170" s="2">
        <v>1.995955</v>
      </c>
      <c r="C170">
        <v>1.943219</v>
      </c>
      <c r="F170">
        <v>1.821018</v>
      </c>
      <c r="G170">
        <v>1.811336</v>
      </c>
      <c r="I170">
        <v>1.444618</v>
      </c>
      <c r="N170">
        <v>2.487109</v>
      </c>
      <c r="P170">
        <v>2.086576</v>
      </c>
      <c r="Q170">
        <v>2.143397</v>
      </c>
      <c r="R170">
        <v>2.230368</v>
      </c>
    </row>
    <row r="171" spans="1:19" ht="12.75">
      <c r="A171" s="1" t="s">
        <v>160</v>
      </c>
      <c r="B171" s="2">
        <v>1.991328</v>
      </c>
      <c r="F171">
        <v>1.423277</v>
      </c>
      <c r="G171">
        <v>1.811336</v>
      </c>
      <c r="I171">
        <v>2.016812</v>
      </c>
      <c r="J171">
        <v>1.872588</v>
      </c>
      <c r="K171">
        <v>2.150382</v>
      </c>
      <c r="N171">
        <v>1.320891</v>
      </c>
      <c r="Q171">
        <v>1.681696</v>
      </c>
      <c r="R171">
        <v>2.258207</v>
      </c>
      <c r="S171">
        <v>3.386768</v>
      </c>
    </row>
    <row r="172" spans="1:18" ht="12.75">
      <c r="A172" s="1" t="s">
        <v>163</v>
      </c>
      <c r="B172" s="2">
        <v>1.959469</v>
      </c>
      <c r="C172">
        <v>1.712864</v>
      </c>
      <c r="F172">
        <v>2.167543</v>
      </c>
      <c r="I172">
        <v>1.444618</v>
      </c>
      <c r="P172">
        <v>1.75402</v>
      </c>
      <c r="Q172">
        <v>2.461075</v>
      </c>
      <c r="R172">
        <v>2.216696</v>
      </c>
    </row>
    <row r="173" spans="1:16" ht="12.75">
      <c r="A173" s="1" t="s">
        <v>182</v>
      </c>
      <c r="B173" s="2">
        <v>1.954621</v>
      </c>
      <c r="C173">
        <v>2.296039</v>
      </c>
      <c r="F173">
        <v>1.821018</v>
      </c>
      <c r="I173">
        <v>2.016812</v>
      </c>
      <c r="N173">
        <v>1.885217</v>
      </c>
      <c r="P173">
        <v>1.75402</v>
      </c>
    </row>
    <row r="174" spans="1:17" ht="12.75">
      <c r="A174" s="1" t="s">
        <v>145</v>
      </c>
      <c r="B174" s="2">
        <v>1.94844</v>
      </c>
      <c r="C174">
        <v>1.712864</v>
      </c>
      <c r="F174">
        <v>2.167543</v>
      </c>
      <c r="G174">
        <v>1.811336</v>
      </c>
      <c r="I174">
        <v>2.52241</v>
      </c>
      <c r="N174">
        <v>1.885217</v>
      </c>
      <c r="Q174">
        <v>1.591269</v>
      </c>
    </row>
    <row r="175" spans="1:9" ht="12.75">
      <c r="A175" s="1" t="s">
        <v>162</v>
      </c>
      <c r="B175" s="2">
        <v>1.847004</v>
      </c>
      <c r="C175">
        <v>1.712864</v>
      </c>
      <c r="G175">
        <v>1.811336</v>
      </c>
      <c r="I175">
        <v>2.016812</v>
      </c>
    </row>
    <row r="176" spans="1:18" ht="12.75">
      <c r="A176" s="1" t="s">
        <v>143</v>
      </c>
      <c r="B176" s="2">
        <v>1.813478</v>
      </c>
      <c r="F176">
        <v>1.959513</v>
      </c>
      <c r="I176">
        <v>1.444618</v>
      </c>
      <c r="N176">
        <v>1.320891</v>
      </c>
      <c r="P176">
        <v>2.086576</v>
      </c>
      <c r="R176">
        <v>2.255792</v>
      </c>
    </row>
    <row r="177" spans="1:14" ht="12.75">
      <c r="A177" s="1" t="s">
        <v>168</v>
      </c>
      <c r="B177" s="2">
        <v>1.740547</v>
      </c>
      <c r="F177">
        <v>1.821018</v>
      </c>
      <c r="G177">
        <v>1.811336</v>
      </c>
      <c r="I177">
        <v>1.444618</v>
      </c>
      <c r="N177">
        <v>1.885217</v>
      </c>
    </row>
    <row r="178" spans="1:16" ht="12.75">
      <c r="A178" s="1" t="s">
        <v>167</v>
      </c>
      <c r="B178" s="2">
        <v>1.564019</v>
      </c>
      <c r="D178">
        <v>1.458449</v>
      </c>
      <c r="F178">
        <v>1.423277</v>
      </c>
      <c r="G178">
        <v>1.811336</v>
      </c>
      <c r="H178">
        <v>1.362822</v>
      </c>
      <c r="I178">
        <v>2.016812</v>
      </c>
      <c r="P178">
        <v>1.311418</v>
      </c>
    </row>
    <row r="179" spans="1:9" ht="12.75">
      <c r="A179" s="1" t="s">
        <v>166</v>
      </c>
      <c r="B179" s="2">
        <v>1.542819</v>
      </c>
      <c r="F179">
        <v>1.821018</v>
      </c>
      <c r="H179">
        <v>1.362822</v>
      </c>
      <c r="I179">
        <v>1.444618</v>
      </c>
    </row>
    <row r="180" spans="1:16" ht="12.75">
      <c r="A180" s="1" t="s">
        <v>165</v>
      </c>
      <c r="B180" s="2">
        <v>1.504067</v>
      </c>
      <c r="C180">
        <v>1.712864</v>
      </c>
      <c r="F180">
        <v>1.423277</v>
      </c>
      <c r="G180">
        <v>1.811336</v>
      </c>
      <c r="I180">
        <v>1.444618</v>
      </c>
      <c r="N180">
        <v>1.320891</v>
      </c>
      <c r="P180">
        <v>1.311418</v>
      </c>
    </row>
    <row r="181" spans="1:16" ht="12.75">
      <c r="A181" s="1" t="s">
        <v>169</v>
      </c>
      <c r="B181" s="2">
        <v>1.458286</v>
      </c>
      <c r="D181">
        <v>1.458449</v>
      </c>
      <c r="F181">
        <v>1.176059</v>
      </c>
      <c r="I181">
        <v>1.444618</v>
      </c>
      <c r="P181">
        <v>1.75402</v>
      </c>
    </row>
    <row r="182" spans="1:14" ht="12.75">
      <c r="A182" s="1" t="s">
        <v>170</v>
      </c>
      <c r="B182" s="2">
        <v>1.433939</v>
      </c>
      <c r="F182">
        <v>0.5945873</v>
      </c>
      <c r="G182">
        <v>1.811336</v>
      </c>
      <c r="I182">
        <v>1.444618</v>
      </c>
      <c r="N182">
        <v>1.885217</v>
      </c>
    </row>
    <row r="183" spans="1:14" ht="12.75">
      <c r="A183" s="1" t="s">
        <v>171</v>
      </c>
      <c r="B183" s="2">
        <v>1.061239</v>
      </c>
      <c r="C183">
        <v>0.8848619</v>
      </c>
      <c r="F183">
        <v>0.5945873</v>
      </c>
      <c r="I183">
        <v>1.444618</v>
      </c>
      <c r="N183">
        <v>1.320891</v>
      </c>
    </row>
    <row r="184" spans="1:14" ht="12.75">
      <c r="A184" s="1" t="s">
        <v>183</v>
      </c>
      <c r="B184" s="2">
        <v>0.9638641</v>
      </c>
      <c r="F184">
        <v>1.176059</v>
      </c>
      <c r="I184">
        <v>0.3946429</v>
      </c>
      <c r="N184">
        <v>1.320891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D1">
      <selection activeCell="L2" sqref="L2"/>
    </sheetView>
  </sheetViews>
  <sheetFormatPr defaultColWidth="9.140625" defaultRowHeight="12.75"/>
  <cols>
    <col min="1" max="1" width="28.421875" style="0" customWidth="1"/>
    <col min="2" max="2" width="10.7109375" style="0" customWidth="1"/>
    <col min="4" max="4" width="11.140625" style="0" customWidth="1"/>
  </cols>
  <sheetData>
    <row r="1" spans="1:18" ht="16.5" thickBot="1">
      <c r="A1" s="4" t="s">
        <v>0</v>
      </c>
      <c r="B1" s="5" t="s">
        <v>230</v>
      </c>
      <c r="C1" s="6" t="s">
        <v>231</v>
      </c>
      <c r="D1" s="7" t="s">
        <v>232</v>
      </c>
      <c r="E1" s="8" t="s">
        <v>233</v>
      </c>
      <c r="F1" s="8" t="s">
        <v>234</v>
      </c>
      <c r="G1" s="8" t="s">
        <v>235</v>
      </c>
      <c r="H1" s="8" t="s">
        <v>236</v>
      </c>
      <c r="I1" s="8" t="s">
        <v>237</v>
      </c>
      <c r="J1" s="8" t="s">
        <v>238</v>
      </c>
      <c r="K1" s="15" t="s">
        <v>239</v>
      </c>
      <c r="L1" s="8" t="s">
        <v>240</v>
      </c>
      <c r="M1" s="15" t="s">
        <v>241</v>
      </c>
      <c r="N1" s="8" t="s">
        <v>242</v>
      </c>
      <c r="O1" s="15" t="s">
        <v>243</v>
      </c>
      <c r="P1" s="8" t="s">
        <v>244</v>
      </c>
      <c r="Q1" s="15" t="s">
        <v>245</v>
      </c>
      <c r="R1" s="8" t="s">
        <v>246</v>
      </c>
    </row>
    <row r="2" spans="1:16" ht="15.75">
      <c r="A2" s="9" t="s">
        <v>169</v>
      </c>
      <c r="B2" s="10">
        <v>1.450738</v>
      </c>
      <c r="C2" s="11">
        <v>4</v>
      </c>
      <c r="D2" s="12">
        <v>4</v>
      </c>
      <c r="E2">
        <v>2</v>
      </c>
      <c r="G2">
        <v>1.5</v>
      </c>
      <c r="H2">
        <v>2</v>
      </c>
      <c r="P2">
        <v>5</v>
      </c>
    </row>
    <row r="3" spans="1:16" ht="15.75">
      <c r="A3" s="9" t="s">
        <v>83</v>
      </c>
      <c r="B3" s="10">
        <v>3.353786</v>
      </c>
      <c r="C3" s="11">
        <v>5</v>
      </c>
      <c r="D3" s="12">
        <v>6</v>
      </c>
      <c r="G3">
        <v>4.5</v>
      </c>
      <c r="K3">
        <v>3.333056</v>
      </c>
      <c r="L3">
        <v>3.948095</v>
      </c>
      <c r="N3">
        <v>3</v>
      </c>
      <c r="O3">
        <v>5</v>
      </c>
      <c r="P3">
        <v>3</v>
      </c>
    </row>
    <row r="4" spans="1:16" ht="15.75">
      <c r="A4" s="9" t="s">
        <v>101</v>
      </c>
      <c r="B4" s="10">
        <v>3.158965</v>
      </c>
      <c r="C4" s="11">
        <v>6</v>
      </c>
      <c r="D4" s="12">
        <v>6</v>
      </c>
      <c r="F4">
        <v>3.5</v>
      </c>
      <c r="G4">
        <v>3.5</v>
      </c>
      <c r="K4">
        <v>3.694473</v>
      </c>
      <c r="L4">
        <v>3.142211</v>
      </c>
      <c r="N4">
        <v>3</v>
      </c>
      <c r="P4">
        <v>3.5</v>
      </c>
    </row>
    <row r="5" spans="1:16" ht="15.75">
      <c r="A5" s="9" t="s">
        <v>184</v>
      </c>
      <c r="B5" s="10">
        <v>4.565829</v>
      </c>
      <c r="C5" s="11">
        <v>1</v>
      </c>
      <c r="D5" s="12">
        <v>1</v>
      </c>
      <c r="P5">
        <v>2.5</v>
      </c>
    </row>
    <row r="6" spans="1:16" ht="15.75">
      <c r="A6" s="9" t="s">
        <v>185</v>
      </c>
      <c r="B6" s="10">
        <v>7.48028</v>
      </c>
      <c r="C6" s="11">
        <v>1</v>
      </c>
      <c r="D6" s="12">
        <v>1</v>
      </c>
      <c r="P6">
        <v>1.5</v>
      </c>
    </row>
    <row r="7" spans="1:16" ht="15.75">
      <c r="A7" s="9" t="s">
        <v>161</v>
      </c>
      <c r="B7" s="10">
        <v>1.875806</v>
      </c>
      <c r="C7" s="11">
        <v>6</v>
      </c>
      <c r="D7" s="12">
        <v>5</v>
      </c>
      <c r="F7">
        <v>2.5</v>
      </c>
      <c r="G7">
        <v>3</v>
      </c>
      <c r="H7">
        <v>2.5</v>
      </c>
      <c r="N7">
        <v>4</v>
      </c>
      <c r="P7">
        <v>4</v>
      </c>
    </row>
    <row r="8" spans="1:16" ht="15.75">
      <c r="A8" s="9" t="s">
        <v>186</v>
      </c>
      <c r="B8" s="10">
        <v>7.36847</v>
      </c>
      <c r="C8" s="11">
        <v>2</v>
      </c>
      <c r="D8" s="12">
        <v>2</v>
      </c>
      <c r="N8">
        <v>1</v>
      </c>
      <c r="P8">
        <v>1.5</v>
      </c>
    </row>
    <row r="9" spans="1:16" ht="15.75">
      <c r="A9" s="9" t="s">
        <v>187</v>
      </c>
      <c r="B9" s="10">
        <v>6.36873</v>
      </c>
      <c r="C9" s="11">
        <v>2</v>
      </c>
      <c r="D9" s="12">
        <v>2</v>
      </c>
      <c r="N9">
        <v>2</v>
      </c>
      <c r="P9">
        <v>1.5</v>
      </c>
    </row>
    <row r="10" spans="1:16" ht="15.75">
      <c r="A10" s="9" t="s">
        <v>102</v>
      </c>
      <c r="B10" s="10">
        <v>2.929043</v>
      </c>
      <c r="C10" s="11">
        <v>7</v>
      </c>
      <c r="D10" s="12">
        <v>7</v>
      </c>
      <c r="G10">
        <v>5</v>
      </c>
      <c r="I10">
        <v>1.09435</v>
      </c>
      <c r="J10">
        <v>1.21</v>
      </c>
      <c r="K10">
        <v>3.159493</v>
      </c>
      <c r="L10">
        <v>3.134233</v>
      </c>
      <c r="N10">
        <v>3</v>
      </c>
      <c r="P10">
        <v>3.5</v>
      </c>
    </row>
    <row r="11" spans="1:16" ht="15.75">
      <c r="A11" s="9" t="s">
        <v>118</v>
      </c>
      <c r="B11" s="10">
        <v>2.857719</v>
      </c>
      <c r="C11" s="11">
        <v>7</v>
      </c>
      <c r="D11" s="12">
        <v>7</v>
      </c>
      <c r="E11">
        <v>3.5</v>
      </c>
      <c r="G11">
        <v>3.5</v>
      </c>
      <c r="H11">
        <v>3</v>
      </c>
      <c r="K11">
        <v>3.333617</v>
      </c>
      <c r="L11">
        <v>3.411968</v>
      </c>
      <c r="O11">
        <v>5.5</v>
      </c>
      <c r="P11">
        <v>3.5</v>
      </c>
    </row>
    <row r="12" spans="1:16" ht="15.75">
      <c r="A12" s="9" t="s">
        <v>188</v>
      </c>
      <c r="B12" s="10">
        <v>5.588348</v>
      </c>
      <c r="C12" s="11">
        <v>2</v>
      </c>
      <c r="D12" s="12">
        <v>2</v>
      </c>
      <c r="N12">
        <v>2</v>
      </c>
      <c r="P12">
        <v>2</v>
      </c>
    </row>
    <row r="13" spans="1:18" ht="15.75">
      <c r="A13" s="9" t="s">
        <v>8</v>
      </c>
      <c r="B13" s="10">
        <v>8.724774</v>
      </c>
      <c r="C13" s="11">
        <v>8</v>
      </c>
      <c r="D13" s="12">
        <v>9</v>
      </c>
      <c r="I13">
        <v>7.885724</v>
      </c>
      <c r="J13">
        <v>7.59</v>
      </c>
      <c r="K13">
        <v>6.031344</v>
      </c>
      <c r="L13">
        <v>5.901919</v>
      </c>
      <c r="M13">
        <v>7</v>
      </c>
      <c r="N13">
        <v>0</v>
      </c>
      <c r="P13">
        <v>1</v>
      </c>
      <c r="Q13">
        <v>0.83</v>
      </c>
      <c r="R13">
        <v>2.4</v>
      </c>
    </row>
    <row r="14" spans="1:16" ht="15.75">
      <c r="A14" s="9" t="s">
        <v>15</v>
      </c>
      <c r="B14" s="10">
        <v>8.137748</v>
      </c>
      <c r="C14" s="11">
        <v>6</v>
      </c>
      <c r="D14" s="12">
        <v>7</v>
      </c>
      <c r="I14">
        <v>6.476201</v>
      </c>
      <c r="J14">
        <v>7.2</v>
      </c>
      <c r="K14">
        <v>5.929365</v>
      </c>
      <c r="L14">
        <v>6.026024</v>
      </c>
      <c r="M14">
        <v>5.5</v>
      </c>
      <c r="N14">
        <v>1</v>
      </c>
      <c r="P14">
        <v>1.5</v>
      </c>
    </row>
    <row r="15" spans="1:16" ht="15.75">
      <c r="A15" s="9" t="s">
        <v>129</v>
      </c>
      <c r="B15" s="10">
        <v>1.861677</v>
      </c>
      <c r="C15" s="11">
        <v>8</v>
      </c>
      <c r="D15" s="12">
        <v>7</v>
      </c>
      <c r="G15">
        <v>3.5</v>
      </c>
      <c r="H15">
        <v>2.5</v>
      </c>
      <c r="K15">
        <v>3.277056</v>
      </c>
      <c r="L15">
        <v>3.417117</v>
      </c>
      <c r="N15">
        <v>4</v>
      </c>
      <c r="O15">
        <v>6.5</v>
      </c>
      <c r="P15">
        <v>3.5</v>
      </c>
    </row>
    <row r="16" spans="1:16" ht="15.75">
      <c r="A16" s="9" t="s">
        <v>172</v>
      </c>
      <c r="B16" s="10">
        <v>6.36873</v>
      </c>
      <c r="C16" s="11">
        <v>2</v>
      </c>
      <c r="D16" s="12">
        <v>2</v>
      </c>
      <c r="N16">
        <v>1</v>
      </c>
      <c r="P16">
        <v>1.5</v>
      </c>
    </row>
    <row r="17" spans="1:16" ht="15.75">
      <c r="A17" s="9" t="s">
        <v>45</v>
      </c>
      <c r="B17" s="10">
        <v>5.372241</v>
      </c>
      <c r="C17" s="11">
        <v>5</v>
      </c>
      <c r="D17" s="12">
        <v>5</v>
      </c>
      <c r="G17">
        <v>4.5</v>
      </c>
      <c r="K17">
        <v>4.919466</v>
      </c>
      <c r="L17">
        <v>4.879605</v>
      </c>
      <c r="N17">
        <v>2</v>
      </c>
      <c r="P17">
        <v>2</v>
      </c>
    </row>
    <row r="18" spans="1:16" ht="15.75">
      <c r="A18" s="9" t="s">
        <v>130</v>
      </c>
      <c r="B18" s="10">
        <v>2.059539</v>
      </c>
      <c r="C18" s="11">
        <v>7</v>
      </c>
      <c r="D18" s="12">
        <v>7</v>
      </c>
      <c r="E18">
        <v>3</v>
      </c>
      <c r="G18">
        <v>4.5</v>
      </c>
      <c r="H18">
        <v>3</v>
      </c>
      <c r="K18">
        <v>2.510343</v>
      </c>
      <c r="L18">
        <v>2.479978</v>
      </c>
      <c r="N18">
        <v>3</v>
      </c>
      <c r="P18">
        <v>3.5</v>
      </c>
    </row>
    <row r="19" spans="1:16" ht="15.75">
      <c r="A19" s="9" t="s">
        <v>17</v>
      </c>
      <c r="B19" s="10">
        <v>7.024204</v>
      </c>
      <c r="C19" s="11">
        <v>4</v>
      </c>
      <c r="D19" s="12">
        <v>4</v>
      </c>
      <c r="K19">
        <v>5.261534</v>
      </c>
      <c r="L19">
        <v>5.316038</v>
      </c>
      <c r="N19">
        <v>0</v>
      </c>
      <c r="P19">
        <v>1.5</v>
      </c>
    </row>
    <row r="20" spans="1:16" ht="15.75">
      <c r="A20" s="9" t="s">
        <v>122</v>
      </c>
      <c r="B20" s="10">
        <v>1.957185</v>
      </c>
      <c r="C20" s="11">
        <v>5</v>
      </c>
      <c r="D20" s="12">
        <v>4</v>
      </c>
      <c r="G20">
        <v>4.5</v>
      </c>
      <c r="N20">
        <v>4</v>
      </c>
      <c r="O20">
        <v>6</v>
      </c>
      <c r="P20">
        <v>3.5</v>
      </c>
    </row>
    <row r="21" spans="1:16" ht="15.75">
      <c r="A21" s="9" t="s">
        <v>22</v>
      </c>
      <c r="B21" s="10">
        <v>7.283905</v>
      </c>
      <c r="C21" s="11">
        <v>6</v>
      </c>
      <c r="D21" s="12">
        <v>7</v>
      </c>
      <c r="I21">
        <v>5.471708</v>
      </c>
      <c r="J21">
        <v>5.64</v>
      </c>
      <c r="K21">
        <v>5.431321</v>
      </c>
      <c r="L21">
        <v>5.512289</v>
      </c>
      <c r="M21">
        <v>5.5</v>
      </c>
      <c r="N21">
        <v>1</v>
      </c>
      <c r="P21">
        <v>1.5</v>
      </c>
    </row>
    <row r="22" spans="1:16" ht="15.75">
      <c r="A22" s="9" t="s">
        <v>189</v>
      </c>
      <c r="B22" s="10">
        <v>2.886326</v>
      </c>
      <c r="C22" s="11">
        <v>3</v>
      </c>
      <c r="D22" s="12">
        <v>1</v>
      </c>
      <c r="P22">
        <v>3.5</v>
      </c>
    </row>
    <row r="23" spans="1:16" ht="15.75">
      <c r="A23" s="9" t="s">
        <v>106</v>
      </c>
      <c r="B23" s="10">
        <v>3.084113</v>
      </c>
      <c r="C23" s="11">
        <v>6</v>
      </c>
      <c r="D23" s="12">
        <v>6</v>
      </c>
      <c r="F23">
        <v>4</v>
      </c>
      <c r="G23">
        <v>5</v>
      </c>
      <c r="H23">
        <v>3.5</v>
      </c>
      <c r="K23">
        <v>2.760204</v>
      </c>
      <c r="L23">
        <v>2.958466</v>
      </c>
      <c r="P23">
        <v>3.5</v>
      </c>
    </row>
    <row r="24" spans="1:16" ht="15.75">
      <c r="A24" s="9" t="s">
        <v>190</v>
      </c>
      <c r="B24" s="10">
        <v>6.588089</v>
      </c>
      <c r="C24" s="11">
        <v>2</v>
      </c>
      <c r="D24" s="12">
        <v>2</v>
      </c>
      <c r="N24">
        <v>1</v>
      </c>
      <c r="P24">
        <v>2</v>
      </c>
    </row>
    <row r="25" spans="1:16" ht="15.75">
      <c r="A25" s="9" t="s">
        <v>35</v>
      </c>
      <c r="B25" s="10">
        <v>5.220518</v>
      </c>
      <c r="C25" s="11">
        <v>5</v>
      </c>
      <c r="D25" s="12">
        <v>4</v>
      </c>
      <c r="E25">
        <v>4</v>
      </c>
      <c r="G25">
        <v>7</v>
      </c>
      <c r="H25">
        <v>4</v>
      </c>
      <c r="P25">
        <v>2</v>
      </c>
    </row>
    <row r="26" spans="1:17" ht="15.75">
      <c r="A26" s="9" t="s">
        <v>107</v>
      </c>
      <c r="B26" s="10">
        <v>3.014715</v>
      </c>
      <c r="C26" s="11">
        <v>6</v>
      </c>
      <c r="D26" s="12">
        <v>6</v>
      </c>
      <c r="G26">
        <v>4.5</v>
      </c>
      <c r="H26">
        <v>3.5</v>
      </c>
      <c r="K26" s="3">
        <v>2.890727</v>
      </c>
      <c r="L26">
        <v>2.899586</v>
      </c>
      <c r="M26" s="3"/>
      <c r="N26">
        <v>3</v>
      </c>
      <c r="O26" s="3"/>
      <c r="P26">
        <v>3.5</v>
      </c>
      <c r="Q26" s="3"/>
    </row>
    <row r="27" spans="1:16" ht="15.75">
      <c r="A27" s="9" t="s">
        <v>87</v>
      </c>
      <c r="B27" s="10">
        <v>3.186678</v>
      </c>
      <c r="C27" s="11">
        <v>7</v>
      </c>
      <c r="D27" s="12">
        <v>7</v>
      </c>
      <c r="G27">
        <v>5.5</v>
      </c>
      <c r="H27">
        <v>3</v>
      </c>
      <c r="K27">
        <v>3.081164</v>
      </c>
      <c r="L27">
        <v>3.004373</v>
      </c>
      <c r="N27">
        <v>3</v>
      </c>
      <c r="O27">
        <v>4.5</v>
      </c>
      <c r="P27">
        <v>3</v>
      </c>
    </row>
    <row r="28" spans="1:16" ht="15.75">
      <c r="A28" s="9" t="s">
        <v>32</v>
      </c>
      <c r="B28" s="10">
        <v>5.775391</v>
      </c>
      <c r="C28" s="11">
        <v>6</v>
      </c>
      <c r="D28" s="12">
        <v>6</v>
      </c>
      <c r="F28">
        <v>5</v>
      </c>
      <c r="G28">
        <v>8</v>
      </c>
      <c r="K28">
        <v>4.661422</v>
      </c>
      <c r="L28">
        <v>4.68745</v>
      </c>
      <c r="N28">
        <v>1</v>
      </c>
      <c r="P28">
        <v>2.5</v>
      </c>
    </row>
    <row r="29" spans="1:16" ht="15.75">
      <c r="A29" s="9" t="s">
        <v>65</v>
      </c>
      <c r="B29" s="10">
        <v>3.525992</v>
      </c>
      <c r="C29" s="11">
        <v>7</v>
      </c>
      <c r="D29" s="12">
        <v>7</v>
      </c>
      <c r="G29">
        <v>7.5</v>
      </c>
      <c r="I29">
        <v>1.686967</v>
      </c>
      <c r="J29">
        <v>1.33</v>
      </c>
      <c r="K29">
        <v>3.814984</v>
      </c>
      <c r="L29">
        <v>3.636275</v>
      </c>
      <c r="N29">
        <v>3</v>
      </c>
      <c r="P29">
        <v>3</v>
      </c>
    </row>
    <row r="30" spans="1:16" ht="15.75">
      <c r="A30" s="9" t="s">
        <v>37</v>
      </c>
      <c r="B30" s="10">
        <v>5.911244</v>
      </c>
      <c r="C30" s="11">
        <v>2</v>
      </c>
      <c r="D30" s="12">
        <v>4</v>
      </c>
      <c r="K30">
        <v>4.417857</v>
      </c>
      <c r="L30">
        <v>5.093215</v>
      </c>
      <c r="N30">
        <v>1</v>
      </c>
      <c r="P30">
        <v>2.5</v>
      </c>
    </row>
    <row r="31" spans="1:16" ht="15.75">
      <c r="A31" s="9" t="s">
        <v>69</v>
      </c>
      <c r="B31" s="10">
        <v>3.633886</v>
      </c>
      <c r="C31" s="11">
        <v>8</v>
      </c>
      <c r="D31" s="12">
        <v>8</v>
      </c>
      <c r="G31">
        <v>7</v>
      </c>
      <c r="I31">
        <v>1.391314</v>
      </c>
      <c r="J31">
        <v>0.71</v>
      </c>
      <c r="K31">
        <v>3.3281</v>
      </c>
      <c r="L31">
        <v>3.569203</v>
      </c>
      <c r="N31">
        <v>2</v>
      </c>
      <c r="O31">
        <v>4</v>
      </c>
      <c r="P31">
        <v>2.5</v>
      </c>
    </row>
    <row r="32" spans="1:16" ht="15.75">
      <c r="A32" s="9" t="s">
        <v>94</v>
      </c>
      <c r="B32" s="10">
        <v>3.484962</v>
      </c>
      <c r="C32" s="11">
        <v>7</v>
      </c>
      <c r="D32" s="12">
        <v>7</v>
      </c>
      <c r="F32">
        <v>4.5</v>
      </c>
      <c r="G32">
        <v>3</v>
      </c>
      <c r="H32">
        <v>3</v>
      </c>
      <c r="K32">
        <v>3.456203</v>
      </c>
      <c r="L32">
        <v>3.177318</v>
      </c>
      <c r="N32">
        <v>2</v>
      </c>
      <c r="P32">
        <v>2.5</v>
      </c>
    </row>
    <row r="33" spans="1:16" ht="15.75">
      <c r="A33" s="9" t="s">
        <v>163</v>
      </c>
      <c r="B33" s="10">
        <v>1.94402</v>
      </c>
      <c r="C33" s="11">
        <v>6</v>
      </c>
      <c r="D33" s="12">
        <v>6</v>
      </c>
      <c r="F33">
        <v>2</v>
      </c>
      <c r="G33">
        <v>3.5</v>
      </c>
      <c r="H33">
        <v>2</v>
      </c>
      <c r="K33">
        <v>2.867269</v>
      </c>
      <c r="L33">
        <v>2.596726</v>
      </c>
      <c r="P33">
        <v>4.5</v>
      </c>
    </row>
    <row r="34" spans="1:18" ht="15.75">
      <c r="A34" s="9" t="s">
        <v>149</v>
      </c>
      <c r="B34" s="10">
        <v>1.765696</v>
      </c>
      <c r="C34" s="11">
        <v>7</v>
      </c>
      <c r="D34" s="12">
        <v>8</v>
      </c>
      <c r="E34">
        <v>3</v>
      </c>
      <c r="G34">
        <v>2</v>
      </c>
      <c r="H34">
        <v>2.5</v>
      </c>
      <c r="K34">
        <v>2.707769</v>
      </c>
      <c r="L34">
        <v>3.003175</v>
      </c>
      <c r="N34">
        <v>4</v>
      </c>
      <c r="P34">
        <v>4</v>
      </c>
      <c r="R34">
        <v>7.25</v>
      </c>
    </row>
    <row r="35" spans="1:16" ht="15.75">
      <c r="A35" s="9" t="s">
        <v>141</v>
      </c>
      <c r="B35" s="10">
        <v>2.323262</v>
      </c>
      <c r="C35" s="11">
        <v>7</v>
      </c>
      <c r="D35" s="12">
        <v>7</v>
      </c>
      <c r="F35">
        <v>3.5</v>
      </c>
      <c r="G35">
        <v>3.5</v>
      </c>
      <c r="H35">
        <v>2.5</v>
      </c>
      <c r="K35">
        <v>2.372756</v>
      </c>
      <c r="L35">
        <v>2.752488</v>
      </c>
      <c r="N35">
        <v>3</v>
      </c>
      <c r="P35">
        <v>4</v>
      </c>
    </row>
    <row r="36" spans="1:16" ht="15.75">
      <c r="A36" s="9" t="s">
        <v>6</v>
      </c>
      <c r="B36" s="10">
        <v>8.744259</v>
      </c>
      <c r="C36" s="11">
        <v>6</v>
      </c>
      <c r="D36" s="12">
        <v>7</v>
      </c>
      <c r="I36">
        <v>7.166677</v>
      </c>
      <c r="J36">
        <v>6.64</v>
      </c>
      <c r="K36">
        <v>6.156853</v>
      </c>
      <c r="L36">
        <v>6.017224</v>
      </c>
      <c r="M36">
        <v>7</v>
      </c>
      <c r="N36">
        <v>0</v>
      </c>
      <c r="P36">
        <v>1</v>
      </c>
    </row>
    <row r="37" spans="1:16" ht="15.75">
      <c r="A37" s="9" t="s">
        <v>43</v>
      </c>
      <c r="B37" s="10">
        <v>5.06032</v>
      </c>
      <c r="C37" s="11">
        <v>3</v>
      </c>
      <c r="D37" s="12">
        <v>3</v>
      </c>
      <c r="F37">
        <v>4.5</v>
      </c>
      <c r="H37">
        <v>4.5</v>
      </c>
      <c r="P37">
        <v>3</v>
      </c>
    </row>
    <row r="38" spans="1:16" ht="15.75">
      <c r="A38" s="9" t="s">
        <v>191</v>
      </c>
      <c r="B38" s="10">
        <v>6.588089</v>
      </c>
      <c r="C38" s="11">
        <v>2</v>
      </c>
      <c r="D38" s="12">
        <v>2</v>
      </c>
      <c r="N38">
        <v>1</v>
      </c>
      <c r="P38">
        <v>2</v>
      </c>
    </row>
    <row r="39" spans="1:16" ht="15.75">
      <c r="A39" s="9" t="s">
        <v>150</v>
      </c>
      <c r="B39" s="10">
        <v>2.017148</v>
      </c>
      <c r="C39" s="11">
        <v>5</v>
      </c>
      <c r="D39" s="12">
        <v>4</v>
      </c>
      <c r="F39">
        <v>3</v>
      </c>
      <c r="G39">
        <v>3</v>
      </c>
      <c r="H39">
        <v>2.5</v>
      </c>
      <c r="P39">
        <v>4</v>
      </c>
    </row>
    <row r="40" spans="1:16" ht="15.75">
      <c r="A40" s="9" t="s">
        <v>164</v>
      </c>
      <c r="B40" s="10">
        <v>1.593721</v>
      </c>
      <c r="C40" s="11">
        <v>6</v>
      </c>
      <c r="D40" s="12">
        <v>6</v>
      </c>
      <c r="F40">
        <v>2</v>
      </c>
      <c r="G40">
        <v>2</v>
      </c>
      <c r="H40">
        <v>2</v>
      </c>
      <c r="K40">
        <v>1.957245</v>
      </c>
      <c r="L40">
        <v>2.531261</v>
      </c>
      <c r="P40">
        <v>4</v>
      </c>
    </row>
    <row r="41" spans="1:16" ht="15.75">
      <c r="A41" s="9" t="s">
        <v>21</v>
      </c>
      <c r="B41" s="10">
        <v>6.869661</v>
      </c>
      <c r="C41" s="11">
        <v>7</v>
      </c>
      <c r="D41" s="12">
        <v>7</v>
      </c>
      <c r="G41">
        <v>9</v>
      </c>
      <c r="I41">
        <v>5.257153</v>
      </c>
      <c r="J41">
        <v>4.97</v>
      </c>
      <c r="K41">
        <v>5.45037</v>
      </c>
      <c r="L41">
        <v>5.508572</v>
      </c>
      <c r="N41">
        <v>1</v>
      </c>
      <c r="P41">
        <v>2</v>
      </c>
    </row>
    <row r="42" spans="1:18" ht="15.75">
      <c r="A42" s="9" t="s">
        <v>74</v>
      </c>
      <c r="B42" s="10">
        <v>3.607261</v>
      </c>
      <c r="C42" s="11">
        <v>9</v>
      </c>
      <c r="D42" s="12">
        <v>9</v>
      </c>
      <c r="G42">
        <v>3.5</v>
      </c>
      <c r="I42">
        <v>1.225235</v>
      </c>
      <c r="J42">
        <v>2.08</v>
      </c>
      <c r="K42">
        <v>4.544778</v>
      </c>
      <c r="L42">
        <v>3.930506</v>
      </c>
      <c r="N42">
        <v>3</v>
      </c>
      <c r="P42">
        <v>3.5</v>
      </c>
      <c r="Q42">
        <v>7.98</v>
      </c>
      <c r="R42">
        <v>6.16</v>
      </c>
    </row>
    <row r="43" spans="1:16" ht="15.75">
      <c r="A43" s="9" t="s">
        <v>75</v>
      </c>
      <c r="B43" s="10">
        <v>3.844313</v>
      </c>
      <c r="C43" s="11">
        <v>7</v>
      </c>
      <c r="D43" s="12">
        <v>7</v>
      </c>
      <c r="G43">
        <v>4.5</v>
      </c>
      <c r="I43">
        <v>2.197193</v>
      </c>
      <c r="J43">
        <v>2.42</v>
      </c>
      <c r="K43">
        <v>4.006912</v>
      </c>
      <c r="L43">
        <v>3.478071</v>
      </c>
      <c r="N43">
        <v>3</v>
      </c>
      <c r="P43">
        <v>3.5</v>
      </c>
    </row>
    <row r="44" spans="1:16" ht="15.75">
      <c r="A44" s="9" t="s">
        <v>151</v>
      </c>
      <c r="B44" s="10">
        <v>2.475355</v>
      </c>
      <c r="C44" s="11">
        <v>3</v>
      </c>
      <c r="D44" s="12">
        <v>3</v>
      </c>
      <c r="F44">
        <v>2</v>
      </c>
      <c r="H44">
        <v>2.5</v>
      </c>
      <c r="P44">
        <v>3</v>
      </c>
    </row>
    <row r="45" spans="1:16" ht="15.75">
      <c r="A45" s="9" t="s">
        <v>181</v>
      </c>
      <c r="B45" s="10">
        <v>1.896161</v>
      </c>
      <c r="C45" s="11">
        <v>6</v>
      </c>
      <c r="D45" s="12">
        <v>5</v>
      </c>
      <c r="F45">
        <v>3</v>
      </c>
      <c r="G45">
        <v>2.5</v>
      </c>
      <c r="H45">
        <v>2.5</v>
      </c>
      <c r="N45">
        <v>4</v>
      </c>
      <c r="P45">
        <v>4.5</v>
      </c>
    </row>
    <row r="46" spans="1:16" ht="15.75">
      <c r="A46" s="9" t="s">
        <v>182</v>
      </c>
      <c r="B46" s="10">
        <v>1.749919</v>
      </c>
      <c r="C46" s="11">
        <v>6</v>
      </c>
      <c r="D46" s="12">
        <v>5</v>
      </c>
      <c r="F46">
        <v>3</v>
      </c>
      <c r="G46">
        <v>2.5</v>
      </c>
      <c r="H46">
        <v>2</v>
      </c>
      <c r="N46">
        <v>4</v>
      </c>
      <c r="P46">
        <v>4</v>
      </c>
    </row>
    <row r="47" spans="1:4" ht="15.75">
      <c r="A47" s="9" t="s">
        <v>192</v>
      </c>
      <c r="B47" s="10">
        <v>4.902071</v>
      </c>
      <c r="C47" s="11">
        <v>1</v>
      </c>
      <c r="D47" s="12">
        <v>0</v>
      </c>
    </row>
    <row r="48" spans="1:16" ht="15.75">
      <c r="A48" s="9" t="s">
        <v>39</v>
      </c>
      <c r="B48" s="10">
        <v>5.109104</v>
      </c>
      <c r="C48" s="11">
        <v>5</v>
      </c>
      <c r="D48" s="12">
        <v>5</v>
      </c>
      <c r="G48">
        <v>7.5</v>
      </c>
      <c r="K48">
        <v>4.392507</v>
      </c>
      <c r="L48">
        <v>4.386447</v>
      </c>
      <c r="N48">
        <v>1</v>
      </c>
      <c r="P48">
        <v>2.5</v>
      </c>
    </row>
    <row r="49" spans="1:16" ht="15.75">
      <c r="A49" s="9" t="s">
        <v>59</v>
      </c>
      <c r="B49" s="10">
        <v>4.356302</v>
      </c>
      <c r="C49" s="11">
        <v>8</v>
      </c>
      <c r="D49" s="12">
        <v>8</v>
      </c>
      <c r="G49">
        <v>7</v>
      </c>
      <c r="I49">
        <v>1.655182</v>
      </c>
      <c r="J49">
        <v>1.93</v>
      </c>
      <c r="K49">
        <v>3.8816</v>
      </c>
      <c r="L49">
        <v>3.722619</v>
      </c>
      <c r="N49">
        <v>2</v>
      </c>
      <c r="O49">
        <v>4.5</v>
      </c>
      <c r="P49">
        <v>2.5</v>
      </c>
    </row>
    <row r="50" spans="1:16" ht="15.75">
      <c r="A50" s="9" t="s">
        <v>66</v>
      </c>
      <c r="B50" s="10">
        <v>4.309738</v>
      </c>
      <c r="C50" s="11">
        <v>4</v>
      </c>
      <c r="D50" s="12">
        <v>3</v>
      </c>
      <c r="G50">
        <v>5</v>
      </c>
      <c r="N50">
        <v>2</v>
      </c>
      <c r="P50">
        <v>2.5</v>
      </c>
    </row>
    <row r="51" spans="1:16" ht="15.75">
      <c r="A51" s="9" t="s">
        <v>27</v>
      </c>
      <c r="B51" s="10">
        <v>6.351321</v>
      </c>
      <c r="C51" s="11">
        <v>3</v>
      </c>
      <c r="D51" s="12">
        <v>4</v>
      </c>
      <c r="K51">
        <v>5.499449</v>
      </c>
      <c r="L51">
        <v>5.118217</v>
      </c>
      <c r="N51">
        <v>1</v>
      </c>
      <c r="P51">
        <v>2</v>
      </c>
    </row>
    <row r="52" spans="1:16" ht="15.75">
      <c r="A52" s="9" t="s">
        <v>50</v>
      </c>
      <c r="B52" s="10">
        <v>5.235571</v>
      </c>
      <c r="C52" s="11">
        <v>8</v>
      </c>
      <c r="D52" s="12">
        <v>9</v>
      </c>
      <c r="G52">
        <v>7</v>
      </c>
      <c r="I52">
        <v>2.105273</v>
      </c>
      <c r="J52">
        <v>2.29</v>
      </c>
      <c r="K52">
        <v>3.955462</v>
      </c>
      <c r="L52">
        <v>3.973782</v>
      </c>
      <c r="M52">
        <v>2.5</v>
      </c>
      <c r="N52">
        <v>2</v>
      </c>
      <c r="O52">
        <v>3.25</v>
      </c>
      <c r="P52">
        <v>1.5</v>
      </c>
    </row>
    <row r="53" spans="1:16" ht="15.75">
      <c r="A53" s="9" t="s">
        <v>142</v>
      </c>
      <c r="B53" s="10">
        <v>2.004122</v>
      </c>
      <c r="C53" s="11">
        <v>6</v>
      </c>
      <c r="D53" s="12">
        <v>7</v>
      </c>
      <c r="F53">
        <v>3</v>
      </c>
      <c r="G53">
        <v>2.5</v>
      </c>
      <c r="H53">
        <v>2.5</v>
      </c>
      <c r="K53">
        <v>2.497997</v>
      </c>
      <c r="L53">
        <v>2.688956</v>
      </c>
      <c r="N53">
        <v>3</v>
      </c>
      <c r="P53">
        <v>4</v>
      </c>
    </row>
    <row r="54" spans="1:16" ht="15.75">
      <c r="A54" s="9" t="s">
        <v>1</v>
      </c>
      <c r="B54" s="10">
        <v>9.306951</v>
      </c>
      <c r="C54" s="11">
        <v>6</v>
      </c>
      <c r="D54" s="12">
        <v>7</v>
      </c>
      <c r="I54">
        <v>9.253741</v>
      </c>
      <c r="J54">
        <v>8.65</v>
      </c>
      <c r="K54">
        <v>6.579442</v>
      </c>
      <c r="L54">
        <v>6.580547</v>
      </c>
      <c r="M54">
        <v>8.5</v>
      </c>
      <c r="N54">
        <v>0</v>
      </c>
      <c r="P54">
        <v>1</v>
      </c>
    </row>
    <row r="55" spans="1:16" ht="15.75">
      <c r="A55" s="9" t="s">
        <v>88</v>
      </c>
      <c r="B55" s="10">
        <v>2.958531</v>
      </c>
      <c r="C55" s="11">
        <v>4</v>
      </c>
      <c r="D55" s="12">
        <v>4</v>
      </c>
      <c r="F55">
        <v>3.5</v>
      </c>
      <c r="H55">
        <v>2.5</v>
      </c>
      <c r="N55">
        <v>3</v>
      </c>
      <c r="P55">
        <v>3</v>
      </c>
    </row>
    <row r="56" spans="1:16" ht="15.75">
      <c r="A56" s="9" t="s">
        <v>42</v>
      </c>
      <c r="B56" s="10">
        <v>5.968962</v>
      </c>
      <c r="C56" s="11">
        <v>3</v>
      </c>
      <c r="D56" s="12">
        <v>3</v>
      </c>
      <c r="H56">
        <v>4</v>
      </c>
      <c r="N56">
        <v>1</v>
      </c>
      <c r="P56">
        <v>2</v>
      </c>
    </row>
    <row r="57" spans="1:16" ht="15.75">
      <c r="A57" s="9" t="s">
        <v>97</v>
      </c>
      <c r="B57" s="10">
        <v>2.967623</v>
      </c>
      <c r="C57" s="11">
        <v>5</v>
      </c>
      <c r="D57" s="12">
        <v>5</v>
      </c>
      <c r="G57">
        <v>4</v>
      </c>
      <c r="K57">
        <v>3.437549</v>
      </c>
      <c r="L57">
        <v>3.4516</v>
      </c>
      <c r="N57">
        <v>3</v>
      </c>
      <c r="P57">
        <v>3</v>
      </c>
    </row>
    <row r="58" spans="1:16" ht="15.75">
      <c r="A58" s="9" t="s">
        <v>123</v>
      </c>
      <c r="B58" s="10">
        <v>1.978734</v>
      </c>
      <c r="C58" s="11">
        <v>5</v>
      </c>
      <c r="D58" s="12">
        <v>5</v>
      </c>
      <c r="G58">
        <v>4</v>
      </c>
      <c r="K58">
        <v>3.102024</v>
      </c>
      <c r="L58">
        <v>3.084762</v>
      </c>
      <c r="N58">
        <v>4</v>
      </c>
      <c r="P58">
        <v>4</v>
      </c>
    </row>
    <row r="59" spans="1:16" ht="15.75">
      <c r="A59" s="9" t="s">
        <v>95</v>
      </c>
      <c r="B59" s="10">
        <v>2.818668</v>
      </c>
      <c r="C59" s="11">
        <v>6</v>
      </c>
      <c r="D59" s="12">
        <v>6</v>
      </c>
      <c r="F59">
        <v>3</v>
      </c>
      <c r="G59">
        <v>4</v>
      </c>
      <c r="K59">
        <v>3.312729</v>
      </c>
      <c r="L59">
        <v>3.889271</v>
      </c>
      <c r="N59">
        <v>3</v>
      </c>
      <c r="P59">
        <v>3.5</v>
      </c>
    </row>
    <row r="60" spans="1:16" ht="15.75">
      <c r="A60" s="9" t="s">
        <v>70</v>
      </c>
      <c r="B60" s="10">
        <v>3.912534</v>
      </c>
      <c r="C60" s="11">
        <v>5</v>
      </c>
      <c r="D60" s="12">
        <v>5</v>
      </c>
      <c r="G60">
        <v>5.5</v>
      </c>
      <c r="K60">
        <v>3.954633</v>
      </c>
      <c r="L60">
        <v>4.025754</v>
      </c>
      <c r="N60">
        <v>3</v>
      </c>
      <c r="P60">
        <v>3.5</v>
      </c>
    </row>
    <row r="61" spans="1:16" ht="15.75">
      <c r="A61" s="9" t="s">
        <v>162</v>
      </c>
      <c r="B61" s="10">
        <v>1.712544</v>
      </c>
      <c r="C61" s="11">
        <v>4</v>
      </c>
      <c r="D61" s="12">
        <v>3</v>
      </c>
      <c r="F61">
        <v>2</v>
      </c>
      <c r="N61">
        <v>4</v>
      </c>
      <c r="P61">
        <v>4</v>
      </c>
    </row>
    <row r="62" spans="1:16" ht="15.75">
      <c r="A62" s="9" t="s">
        <v>119</v>
      </c>
      <c r="B62" s="10">
        <v>2.602163</v>
      </c>
      <c r="C62" s="11">
        <v>5</v>
      </c>
      <c r="D62" s="12">
        <v>4</v>
      </c>
      <c r="F62">
        <v>2</v>
      </c>
      <c r="G62">
        <v>3.5</v>
      </c>
      <c r="H62">
        <v>2</v>
      </c>
      <c r="P62">
        <v>2.5</v>
      </c>
    </row>
    <row r="63" spans="1:16" ht="15.75">
      <c r="A63" s="9" t="s">
        <v>25</v>
      </c>
      <c r="B63" s="10">
        <v>6.603544</v>
      </c>
      <c r="C63" s="11">
        <v>8</v>
      </c>
      <c r="D63" s="12">
        <v>8</v>
      </c>
      <c r="G63">
        <v>9</v>
      </c>
      <c r="I63">
        <v>5.44001</v>
      </c>
      <c r="J63">
        <v>5.44</v>
      </c>
      <c r="K63">
        <v>5.361789</v>
      </c>
      <c r="L63">
        <v>5.440476</v>
      </c>
      <c r="N63">
        <v>2</v>
      </c>
      <c r="O63">
        <v>2.5</v>
      </c>
      <c r="P63">
        <v>2</v>
      </c>
    </row>
    <row r="64" spans="1:16" ht="15.75">
      <c r="A64" s="9" t="s">
        <v>112</v>
      </c>
      <c r="B64" s="10">
        <v>2.560693</v>
      </c>
      <c r="C64" s="11">
        <v>7</v>
      </c>
      <c r="D64" s="12">
        <v>7</v>
      </c>
      <c r="F64">
        <v>3.5</v>
      </c>
      <c r="G64">
        <v>3.5</v>
      </c>
      <c r="H64">
        <v>2.5</v>
      </c>
      <c r="K64">
        <v>3.49104</v>
      </c>
      <c r="L64">
        <v>3.165438</v>
      </c>
      <c r="N64">
        <v>3</v>
      </c>
      <c r="P64">
        <v>3.5</v>
      </c>
    </row>
    <row r="65" spans="1:16" ht="15.75">
      <c r="A65" s="9" t="s">
        <v>193</v>
      </c>
      <c r="B65" s="10">
        <v>2.991328</v>
      </c>
      <c r="C65" s="11">
        <v>2</v>
      </c>
      <c r="D65" s="12">
        <v>1</v>
      </c>
      <c r="P65">
        <v>3.5</v>
      </c>
    </row>
    <row r="66" spans="1:16" ht="15.75">
      <c r="A66" s="9" t="s">
        <v>4</v>
      </c>
      <c r="B66" s="10">
        <v>9.040745</v>
      </c>
      <c r="C66" s="11">
        <v>6</v>
      </c>
      <c r="D66" s="12">
        <v>7</v>
      </c>
      <c r="I66">
        <v>8.949162</v>
      </c>
      <c r="J66">
        <v>7.96</v>
      </c>
      <c r="K66">
        <v>6.627967</v>
      </c>
      <c r="L66">
        <v>6.466575</v>
      </c>
      <c r="M66">
        <v>10</v>
      </c>
      <c r="N66">
        <v>0</v>
      </c>
      <c r="P66">
        <v>1.5</v>
      </c>
    </row>
    <row r="67" spans="1:16" ht="15.75">
      <c r="A67" s="9" t="s">
        <v>24</v>
      </c>
      <c r="B67" s="10">
        <v>6.93335</v>
      </c>
      <c r="C67" s="11">
        <v>6</v>
      </c>
      <c r="D67" s="12">
        <v>7</v>
      </c>
      <c r="I67">
        <v>5.784956</v>
      </c>
      <c r="J67">
        <v>5.77</v>
      </c>
      <c r="K67">
        <v>5.476874</v>
      </c>
      <c r="L67">
        <v>5.306944</v>
      </c>
      <c r="M67">
        <v>5.5</v>
      </c>
      <c r="N67">
        <v>1</v>
      </c>
      <c r="P67">
        <v>2</v>
      </c>
    </row>
    <row r="68" spans="1:16" ht="15.75">
      <c r="A68" s="9" t="s">
        <v>194</v>
      </c>
      <c r="B68" s="10">
        <v>5.919518</v>
      </c>
      <c r="C68" s="11">
        <v>1</v>
      </c>
      <c r="D68" s="12">
        <v>1</v>
      </c>
      <c r="P68">
        <v>2</v>
      </c>
    </row>
    <row r="69" spans="1:16" ht="15.75">
      <c r="A69" s="9" t="s">
        <v>108</v>
      </c>
      <c r="B69" s="10">
        <v>3.136722</v>
      </c>
      <c r="C69" s="11">
        <v>4</v>
      </c>
      <c r="D69" s="12">
        <v>3</v>
      </c>
      <c r="F69">
        <v>3.5</v>
      </c>
      <c r="N69">
        <v>3</v>
      </c>
      <c r="P69">
        <v>3.5</v>
      </c>
    </row>
    <row r="70" spans="1:16" ht="15.75">
      <c r="A70" s="9" t="s">
        <v>89</v>
      </c>
      <c r="B70" s="10">
        <v>1.888977</v>
      </c>
      <c r="C70" s="11">
        <v>5</v>
      </c>
      <c r="D70" s="12">
        <v>5</v>
      </c>
      <c r="F70">
        <v>1.5</v>
      </c>
      <c r="H70">
        <v>2</v>
      </c>
      <c r="K70">
        <v>4.205392</v>
      </c>
      <c r="L70">
        <v>4.512401</v>
      </c>
      <c r="P70">
        <v>4</v>
      </c>
    </row>
    <row r="71" spans="1:16" ht="15.75">
      <c r="A71" s="9" t="s">
        <v>64</v>
      </c>
      <c r="B71" s="10">
        <v>3.8543</v>
      </c>
      <c r="C71" s="11">
        <v>7</v>
      </c>
      <c r="D71" s="12">
        <v>7</v>
      </c>
      <c r="E71">
        <v>4</v>
      </c>
      <c r="G71">
        <v>6.5</v>
      </c>
      <c r="H71">
        <v>3</v>
      </c>
      <c r="K71">
        <v>4.827245</v>
      </c>
      <c r="L71">
        <v>4.731354</v>
      </c>
      <c r="O71">
        <v>5</v>
      </c>
      <c r="P71">
        <v>3</v>
      </c>
    </row>
    <row r="72" spans="1:16" ht="15.75">
      <c r="A72" s="9" t="s">
        <v>16</v>
      </c>
      <c r="B72" s="10">
        <v>7.850629</v>
      </c>
      <c r="C72" s="11">
        <v>6</v>
      </c>
      <c r="D72" s="12">
        <v>7</v>
      </c>
      <c r="I72">
        <v>6.324334</v>
      </c>
      <c r="J72">
        <v>6.5</v>
      </c>
      <c r="K72">
        <v>5.871954</v>
      </c>
      <c r="L72">
        <v>5.929365</v>
      </c>
      <c r="M72">
        <v>7</v>
      </c>
      <c r="N72">
        <v>0</v>
      </c>
      <c r="P72">
        <v>1.5</v>
      </c>
    </row>
    <row r="73" spans="1:16" ht="15.75">
      <c r="A73" s="9" t="s">
        <v>60</v>
      </c>
      <c r="B73" s="10">
        <v>3.915205</v>
      </c>
      <c r="C73" s="11">
        <v>6</v>
      </c>
      <c r="D73" s="12">
        <v>7</v>
      </c>
      <c r="F73">
        <v>4.5</v>
      </c>
      <c r="G73">
        <v>5.5</v>
      </c>
      <c r="H73">
        <v>4</v>
      </c>
      <c r="K73">
        <v>3.177</v>
      </c>
      <c r="L73">
        <v>3.195038</v>
      </c>
      <c r="N73">
        <v>2</v>
      </c>
      <c r="P73">
        <v>3</v>
      </c>
    </row>
    <row r="74" spans="1:16" ht="15.75">
      <c r="A74" s="9" t="s">
        <v>76</v>
      </c>
      <c r="B74" s="10">
        <v>4.657869</v>
      </c>
      <c r="C74" s="11">
        <v>6</v>
      </c>
      <c r="D74" s="12">
        <v>7</v>
      </c>
      <c r="I74">
        <v>1.735304</v>
      </c>
      <c r="J74">
        <v>2.12</v>
      </c>
      <c r="K74">
        <v>3.489594</v>
      </c>
      <c r="L74">
        <v>3.428258</v>
      </c>
      <c r="M74">
        <v>1</v>
      </c>
      <c r="N74">
        <v>2</v>
      </c>
      <c r="P74">
        <v>3</v>
      </c>
    </row>
    <row r="75" spans="1:16" ht="15.75">
      <c r="A75" s="9" t="s">
        <v>195</v>
      </c>
      <c r="B75" s="10">
        <v>4.648269</v>
      </c>
      <c r="C75" s="11">
        <v>2</v>
      </c>
      <c r="D75" s="12">
        <v>2</v>
      </c>
      <c r="H75">
        <v>4</v>
      </c>
      <c r="P75">
        <v>2.5</v>
      </c>
    </row>
    <row r="76" spans="1:16" ht="15.75">
      <c r="A76" s="9" t="s">
        <v>196</v>
      </c>
      <c r="B76" s="10">
        <v>5.919518</v>
      </c>
      <c r="C76" s="11">
        <v>1</v>
      </c>
      <c r="D76" s="12">
        <v>1</v>
      </c>
      <c r="P76">
        <v>2</v>
      </c>
    </row>
    <row r="77" spans="1:16" ht="15.75">
      <c r="A77" s="9" t="s">
        <v>90</v>
      </c>
      <c r="B77" s="10">
        <v>3.083156</v>
      </c>
      <c r="C77" s="11">
        <v>5</v>
      </c>
      <c r="D77" s="12">
        <v>5</v>
      </c>
      <c r="G77">
        <v>5</v>
      </c>
      <c r="K77">
        <v>4.332341</v>
      </c>
      <c r="L77">
        <v>3.775893</v>
      </c>
      <c r="N77">
        <v>3</v>
      </c>
      <c r="P77">
        <v>3.5</v>
      </c>
    </row>
    <row r="78" spans="1:16" ht="15.75">
      <c r="A78" s="9" t="s">
        <v>158</v>
      </c>
      <c r="B78" s="10">
        <v>1.629395</v>
      </c>
      <c r="C78" s="11">
        <v>6</v>
      </c>
      <c r="D78" s="12">
        <v>5</v>
      </c>
      <c r="F78">
        <v>2.5</v>
      </c>
      <c r="G78">
        <v>2.5</v>
      </c>
      <c r="H78">
        <v>2</v>
      </c>
      <c r="N78">
        <v>4</v>
      </c>
      <c r="P78">
        <v>4</v>
      </c>
    </row>
    <row r="79" spans="1:16" ht="15.75">
      <c r="A79" s="9" t="s">
        <v>152</v>
      </c>
      <c r="B79" s="10">
        <v>1.916705</v>
      </c>
      <c r="C79" s="11">
        <v>3</v>
      </c>
      <c r="D79" s="12">
        <v>3</v>
      </c>
      <c r="F79">
        <v>2.5</v>
      </c>
      <c r="H79">
        <v>2.5</v>
      </c>
      <c r="P79">
        <v>4</v>
      </c>
    </row>
    <row r="80" spans="1:16" ht="15.75">
      <c r="A80" s="9" t="s">
        <v>113</v>
      </c>
      <c r="B80" s="10">
        <v>2.57317</v>
      </c>
      <c r="C80" s="11">
        <v>4</v>
      </c>
      <c r="D80" s="12">
        <v>4</v>
      </c>
      <c r="H80">
        <v>3</v>
      </c>
      <c r="K80">
        <v>3.194491</v>
      </c>
      <c r="L80">
        <v>3.172343</v>
      </c>
      <c r="P80">
        <v>3.5</v>
      </c>
    </row>
    <row r="81" spans="1:16" ht="15.75">
      <c r="A81" s="9" t="s">
        <v>143</v>
      </c>
      <c r="B81" s="10">
        <v>1.433062</v>
      </c>
      <c r="C81" s="11">
        <v>4</v>
      </c>
      <c r="D81" s="12">
        <v>3</v>
      </c>
      <c r="G81">
        <v>3.5</v>
      </c>
      <c r="H81">
        <v>2</v>
      </c>
      <c r="P81">
        <v>4.5</v>
      </c>
    </row>
    <row r="82" spans="1:16" ht="15.75">
      <c r="A82" s="9" t="s">
        <v>131</v>
      </c>
      <c r="B82" s="10">
        <v>2.625042</v>
      </c>
      <c r="C82" s="11">
        <v>6</v>
      </c>
      <c r="D82" s="12">
        <v>6</v>
      </c>
      <c r="G82">
        <v>3.5</v>
      </c>
      <c r="H82">
        <v>3</v>
      </c>
      <c r="K82">
        <v>3.312199</v>
      </c>
      <c r="L82">
        <v>3.457038</v>
      </c>
      <c r="N82">
        <v>4</v>
      </c>
      <c r="P82">
        <v>3.5</v>
      </c>
    </row>
    <row r="83" spans="1:18" ht="15.75">
      <c r="A83" s="9" t="s">
        <v>13</v>
      </c>
      <c r="B83" s="10">
        <v>8.121732</v>
      </c>
      <c r="C83" s="11">
        <v>8</v>
      </c>
      <c r="D83" s="12">
        <v>8</v>
      </c>
      <c r="I83">
        <v>6.833344</v>
      </c>
      <c r="J83">
        <v>6.94</v>
      </c>
      <c r="K83">
        <v>6.058687</v>
      </c>
      <c r="L83">
        <v>5.902198</v>
      </c>
      <c r="N83">
        <v>0</v>
      </c>
      <c r="P83">
        <v>1.5</v>
      </c>
      <c r="Q83">
        <v>1.8</v>
      </c>
      <c r="R83">
        <v>1.89</v>
      </c>
    </row>
    <row r="84" spans="1:16" ht="15.75">
      <c r="A84" s="9" t="s">
        <v>47</v>
      </c>
      <c r="B84" s="10">
        <v>5.12062</v>
      </c>
      <c r="C84" s="11">
        <v>8</v>
      </c>
      <c r="D84" s="12">
        <v>9</v>
      </c>
      <c r="G84">
        <v>7.5</v>
      </c>
      <c r="I84">
        <v>1.947378</v>
      </c>
      <c r="J84">
        <v>2.4</v>
      </c>
      <c r="K84">
        <v>4.182275</v>
      </c>
      <c r="L84">
        <v>3.972746</v>
      </c>
      <c r="M84">
        <v>2.5</v>
      </c>
      <c r="N84">
        <v>1</v>
      </c>
      <c r="O84">
        <v>3.25</v>
      </c>
      <c r="P84">
        <v>2</v>
      </c>
    </row>
    <row r="85" spans="1:16" ht="15.75">
      <c r="A85" s="9" t="s">
        <v>11</v>
      </c>
      <c r="B85" s="10">
        <v>8.9296</v>
      </c>
      <c r="C85" s="11">
        <v>5</v>
      </c>
      <c r="D85" s="12">
        <v>5</v>
      </c>
      <c r="K85">
        <v>6.725529</v>
      </c>
      <c r="L85">
        <v>6.3861</v>
      </c>
      <c r="M85">
        <v>8.5</v>
      </c>
      <c r="N85">
        <v>1</v>
      </c>
      <c r="P85">
        <v>1</v>
      </c>
    </row>
    <row r="86" spans="1:18" ht="15.75">
      <c r="A86" s="9" t="s">
        <v>84</v>
      </c>
      <c r="B86" s="10">
        <v>3.411025</v>
      </c>
      <c r="C86" s="11">
        <v>10</v>
      </c>
      <c r="D86" s="12">
        <v>10</v>
      </c>
      <c r="G86">
        <v>5.5</v>
      </c>
      <c r="H86">
        <v>3.5</v>
      </c>
      <c r="I86">
        <v>1.580257</v>
      </c>
      <c r="J86">
        <v>1.82</v>
      </c>
      <c r="K86">
        <v>3.792075</v>
      </c>
      <c r="L86">
        <v>3.692997</v>
      </c>
      <c r="N86">
        <v>3</v>
      </c>
      <c r="P86">
        <v>3</v>
      </c>
      <c r="Q86">
        <v>7.25</v>
      </c>
      <c r="R86">
        <v>7.21</v>
      </c>
    </row>
    <row r="87" spans="1:18" ht="15.75">
      <c r="A87" s="9" t="s">
        <v>109</v>
      </c>
      <c r="B87" s="10">
        <v>2.583641</v>
      </c>
      <c r="C87" s="11">
        <v>10</v>
      </c>
      <c r="D87" s="12">
        <v>9</v>
      </c>
      <c r="G87">
        <v>5</v>
      </c>
      <c r="I87">
        <v>1.395359</v>
      </c>
      <c r="J87">
        <v>1.75</v>
      </c>
      <c r="K87">
        <v>3.275552</v>
      </c>
      <c r="L87">
        <v>3.442751</v>
      </c>
      <c r="N87">
        <v>4</v>
      </c>
      <c r="P87">
        <v>3.5</v>
      </c>
      <c r="Q87">
        <v>7.98</v>
      </c>
      <c r="R87">
        <v>8.32</v>
      </c>
    </row>
    <row r="88" spans="1:16" ht="15.75">
      <c r="A88" s="9" t="s">
        <v>144</v>
      </c>
      <c r="B88" s="10">
        <v>2.276055</v>
      </c>
      <c r="C88" s="11">
        <v>4</v>
      </c>
      <c r="D88" s="12">
        <v>3</v>
      </c>
      <c r="G88">
        <v>2.5</v>
      </c>
      <c r="N88">
        <v>4</v>
      </c>
      <c r="P88">
        <v>4</v>
      </c>
    </row>
    <row r="89" spans="1:16" ht="15.75">
      <c r="A89" s="9" t="s">
        <v>168</v>
      </c>
      <c r="B89" s="10">
        <v>1.34788</v>
      </c>
      <c r="C89" s="11">
        <v>4</v>
      </c>
      <c r="D89" s="12">
        <v>3</v>
      </c>
      <c r="G89">
        <v>1.5</v>
      </c>
      <c r="N89">
        <v>4</v>
      </c>
      <c r="P89">
        <v>4.5</v>
      </c>
    </row>
    <row r="90" spans="1:16" ht="15.75">
      <c r="A90" s="9" t="s">
        <v>14</v>
      </c>
      <c r="B90" s="10">
        <v>7.705198</v>
      </c>
      <c r="C90" s="11">
        <v>6</v>
      </c>
      <c r="D90" s="12">
        <v>7</v>
      </c>
      <c r="I90">
        <v>6.35001</v>
      </c>
      <c r="J90">
        <v>6</v>
      </c>
      <c r="K90">
        <v>6.088973</v>
      </c>
      <c r="L90">
        <v>5.922932</v>
      </c>
      <c r="M90">
        <v>7</v>
      </c>
      <c r="N90">
        <v>0</v>
      </c>
      <c r="P90">
        <v>1.5</v>
      </c>
    </row>
    <row r="91" spans="1:16" ht="15.75">
      <c r="A91" s="9" t="s">
        <v>29</v>
      </c>
      <c r="B91" s="10">
        <v>5.976676</v>
      </c>
      <c r="C91" s="11">
        <v>6</v>
      </c>
      <c r="D91" s="12">
        <v>6</v>
      </c>
      <c r="I91">
        <v>4.857153</v>
      </c>
      <c r="J91">
        <v>3.81</v>
      </c>
      <c r="K91">
        <v>5.420387</v>
      </c>
      <c r="L91">
        <v>5.666781</v>
      </c>
      <c r="N91">
        <v>2</v>
      </c>
      <c r="P91">
        <v>2.5</v>
      </c>
    </row>
    <row r="92" spans="1:16" ht="15.75">
      <c r="A92" s="9" t="s">
        <v>63</v>
      </c>
      <c r="B92" s="10">
        <v>4.806201</v>
      </c>
      <c r="C92" s="11">
        <v>6</v>
      </c>
      <c r="D92" s="12">
        <v>7</v>
      </c>
      <c r="I92">
        <v>2.191499</v>
      </c>
      <c r="J92">
        <v>2.61</v>
      </c>
      <c r="K92">
        <v>4.076928</v>
      </c>
      <c r="L92">
        <v>3.92987</v>
      </c>
      <c r="M92">
        <v>1</v>
      </c>
      <c r="N92">
        <v>2</v>
      </c>
      <c r="P92">
        <v>3</v>
      </c>
    </row>
    <row r="93" spans="1:16" ht="15.75">
      <c r="A93" s="9" t="s">
        <v>85</v>
      </c>
      <c r="B93" s="10">
        <v>3.061548</v>
      </c>
      <c r="C93" s="11">
        <v>5</v>
      </c>
      <c r="D93" s="12">
        <v>5</v>
      </c>
      <c r="G93">
        <v>4</v>
      </c>
      <c r="K93">
        <v>3.706526</v>
      </c>
      <c r="L93">
        <v>3.765179</v>
      </c>
      <c r="N93">
        <v>3</v>
      </c>
      <c r="P93">
        <v>3.5</v>
      </c>
    </row>
    <row r="94" spans="1:18" ht="15.75">
      <c r="A94" s="9" t="s">
        <v>18</v>
      </c>
      <c r="B94" s="10">
        <v>7.296405</v>
      </c>
      <c r="C94" s="11">
        <v>8</v>
      </c>
      <c r="D94" s="12">
        <v>9</v>
      </c>
      <c r="I94">
        <v>6.26088</v>
      </c>
      <c r="J94">
        <v>5.53</v>
      </c>
      <c r="K94">
        <v>5.839694</v>
      </c>
      <c r="L94">
        <v>6.007586</v>
      </c>
      <c r="M94">
        <v>4</v>
      </c>
      <c r="N94">
        <v>0</v>
      </c>
      <c r="P94">
        <v>1.5</v>
      </c>
      <c r="Q94">
        <v>2.25</v>
      </c>
      <c r="R94">
        <v>3.99</v>
      </c>
    </row>
    <row r="95" spans="1:16" ht="15.75">
      <c r="A95" s="9" t="s">
        <v>48</v>
      </c>
      <c r="B95" s="10">
        <v>5.109901</v>
      </c>
      <c r="C95" s="11">
        <v>7</v>
      </c>
      <c r="D95" s="12">
        <v>7</v>
      </c>
      <c r="G95">
        <v>4.5</v>
      </c>
      <c r="I95">
        <v>3.964922</v>
      </c>
      <c r="J95">
        <v>5.64</v>
      </c>
      <c r="K95">
        <v>5.146165</v>
      </c>
      <c r="L95">
        <v>4.994934</v>
      </c>
      <c r="N95">
        <v>3</v>
      </c>
      <c r="P95">
        <v>3</v>
      </c>
    </row>
    <row r="96" spans="1:16" ht="15.75">
      <c r="A96" s="9" t="s">
        <v>103</v>
      </c>
      <c r="B96" s="10">
        <v>2.201765</v>
      </c>
      <c r="C96" s="11">
        <v>6</v>
      </c>
      <c r="D96" s="12">
        <v>7</v>
      </c>
      <c r="G96">
        <v>4</v>
      </c>
      <c r="I96">
        <v>2.055566</v>
      </c>
      <c r="K96">
        <v>3.451517</v>
      </c>
      <c r="L96">
        <v>3.35242</v>
      </c>
      <c r="N96">
        <v>4</v>
      </c>
      <c r="O96">
        <v>6.5</v>
      </c>
      <c r="P96">
        <v>4</v>
      </c>
    </row>
    <row r="97" spans="1:16" ht="15.75">
      <c r="A97" s="9" t="s">
        <v>153</v>
      </c>
      <c r="B97" s="10">
        <v>2.125742</v>
      </c>
      <c r="C97" s="11">
        <v>7</v>
      </c>
      <c r="D97" s="12">
        <v>7</v>
      </c>
      <c r="F97">
        <v>3</v>
      </c>
      <c r="G97">
        <v>3</v>
      </c>
      <c r="H97">
        <v>3</v>
      </c>
      <c r="K97">
        <v>3.338571</v>
      </c>
      <c r="L97">
        <v>2.728047</v>
      </c>
      <c r="N97">
        <v>4</v>
      </c>
      <c r="P97">
        <v>4</v>
      </c>
    </row>
    <row r="98" spans="1:16" ht="15.75">
      <c r="A98" s="9" t="s">
        <v>91</v>
      </c>
      <c r="B98" s="10">
        <v>3.094095</v>
      </c>
      <c r="C98" s="11">
        <v>3</v>
      </c>
      <c r="D98" s="12">
        <v>3</v>
      </c>
      <c r="E98">
        <v>3</v>
      </c>
      <c r="H98">
        <v>3</v>
      </c>
      <c r="P98">
        <v>3</v>
      </c>
    </row>
    <row r="99" spans="1:15" ht="15.75">
      <c r="A99" s="9" t="s">
        <v>110</v>
      </c>
      <c r="B99" s="10">
        <v>2.870721</v>
      </c>
      <c r="C99" s="11">
        <v>1</v>
      </c>
      <c r="D99" s="12">
        <v>2</v>
      </c>
      <c r="G99">
        <v>4.5</v>
      </c>
      <c r="O99">
        <v>5.75</v>
      </c>
    </row>
    <row r="100" spans="1:16" ht="15.75">
      <c r="A100" s="9" t="s">
        <v>51</v>
      </c>
      <c r="B100" s="10">
        <v>4.34861</v>
      </c>
      <c r="C100" s="11">
        <v>5</v>
      </c>
      <c r="D100" s="12">
        <v>5</v>
      </c>
      <c r="G100">
        <v>4</v>
      </c>
      <c r="K100">
        <v>4.196912</v>
      </c>
      <c r="L100">
        <v>4.158892</v>
      </c>
      <c r="N100">
        <v>3</v>
      </c>
      <c r="P100">
        <v>2</v>
      </c>
    </row>
    <row r="101" spans="1:16" ht="15.75">
      <c r="A101" s="9" t="s">
        <v>159</v>
      </c>
      <c r="B101" s="10">
        <v>1.819559</v>
      </c>
      <c r="C101" s="11">
        <v>7</v>
      </c>
      <c r="D101" s="12">
        <v>7</v>
      </c>
      <c r="E101">
        <v>3</v>
      </c>
      <c r="G101">
        <v>2.5</v>
      </c>
      <c r="H101">
        <v>2.5</v>
      </c>
      <c r="K101">
        <v>2.868902</v>
      </c>
      <c r="L101">
        <v>2.492164</v>
      </c>
      <c r="O101">
        <v>6.25</v>
      </c>
      <c r="P101">
        <v>4</v>
      </c>
    </row>
    <row r="102" spans="1:16" ht="15.75">
      <c r="A102" s="9" t="s">
        <v>154</v>
      </c>
      <c r="B102" s="10">
        <v>1.955796</v>
      </c>
      <c r="C102" s="11">
        <v>6</v>
      </c>
      <c r="D102" s="12">
        <v>4</v>
      </c>
      <c r="E102">
        <v>3.5</v>
      </c>
      <c r="G102">
        <v>2</v>
      </c>
      <c r="H102">
        <v>2</v>
      </c>
      <c r="P102">
        <v>4</v>
      </c>
    </row>
    <row r="103" spans="1:16" ht="15.75">
      <c r="A103" s="9" t="s">
        <v>56</v>
      </c>
      <c r="B103" s="10">
        <v>5.029561</v>
      </c>
      <c r="C103" s="11">
        <v>6</v>
      </c>
      <c r="D103" s="12">
        <v>6</v>
      </c>
      <c r="G103">
        <v>6.5</v>
      </c>
      <c r="K103">
        <v>4.169464</v>
      </c>
      <c r="L103">
        <v>3.894033</v>
      </c>
      <c r="N103">
        <v>2</v>
      </c>
      <c r="O103">
        <v>3.25</v>
      </c>
      <c r="P103">
        <v>2.5</v>
      </c>
    </row>
    <row r="104" spans="1:16" ht="15.75">
      <c r="A104" s="9" t="s">
        <v>124</v>
      </c>
      <c r="B104" s="10">
        <v>3.001703</v>
      </c>
      <c r="C104" s="11">
        <v>4</v>
      </c>
      <c r="D104" s="12">
        <v>3</v>
      </c>
      <c r="G104">
        <v>3</v>
      </c>
      <c r="N104">
        <v>3</v>
      </c>
      <c r="P104">
        <v>3.5</v>
      </c>
    </row>
    <row r="105" spans="1:16" ht="15.75">
      <c r="A105" s="9" t="s">
        <v>77</v>
      </c>
      <c r="B105" s="10">
        <v>3.220561</v>
      </c>
      <c r="C105" s="11">
        <v>5</v>
      </c>
      <c r="D105" s="12">
        <v>6</v>
      </c>
      <c r="F105">
        <v>3.5</v>
      </c>
      <c r="G105">
        <v>5</v>
      </c>
      <c r="H105">
        <v>3.5</v>
      </c>
      <c r="K105">
        <v>3.117816</v>
      </c>
      <c r="L105">
        <v>3.246377</v>
      </c>
      <c r="P105">
        <v>2.5</v>
      </c>
    </row>
    <row r="106" spans="1:16" ht="15.75">
      <c r="A106" s="9" t="s">
        <v>86</v>
      </c>
      <c r="B106" s="10">
        <v>2.392802</v>
      </c>
      <c r="C106" s="11">
        <v>4</v>
      </c>
      <c r="D106" s="12">
        <v>3</v>
      </c>
      <c r="F106">
        <v>4</v>
      </c>
      <c r="G106">
        <v>5</v>
      </c>
      <c r="P106">
        <v>4</v>
      </c>
    </row>
    <row r="107" spans="1:16" ht="15.75">
      <c r="A107" s="9" t="s">
        <v>145</v>
      </c>
      <c r="B107" s="10">
        <v>2.644333</v>
      </c>
      <c r="C107" s="11">
        <v>5</v>
      </c>
      <c r="D107" s="12">
        <v>6</v>
      </c>
      <c r="F107">
        <v>3</v>
      </c>
      <c r="G107">
        <v>3.5</v>
      </c>
      <c r="K107">
        <v>3.662338</v>
      </c>
      <c r="L107">
        <v>3.146032</v>
      </c>
      <c r="N107">
        <v>4</v>
      </c>
      <c r="P107">
        <v>3.5</v>
      </c>
    </row>
    <row r="108" spans="1:16" ht="15.75">
      <c r="A108" s="9" t="s">
        <v>197</v>
      </c>
      <c r="B108" s="10">
        <v>7.36847</v>
      </c>
      <c r="C108" s="11">
        <v>2</v>
      </c>
      <c r="D108" s="12">
        <v>2</v>
      </c>
      <c r="N108">
        <v>1</v>
      </c>
      <c r="P108">
        <v>1.5</v>
      </c>
    </row>
    <row r="109" spans="1:16" ht="15.75">
      <c r="A109" s="9" t="s">
        <v>44</v>
      </c>
      <c r="B109" s="10">
        <v>4.613282</v>
      </c>
      <c r="C109" s="11">
        <v>8</v>
      </c>
      <c r="D109" s="12">
        <v>8</v>
      </c>
      <c r="G109">
        <v>7.5</v>
      </c>
      <c r="I109">
        <v>2.142867</v>
      </c>
      <c r="J109">
        <v>1.73</v>
      </c>
      <c r="K109">
        <v>4.218413</v>
      </c>
      <c r="L109">
        <v>4.412381</v>
      </c>
      <c r="N109">
        <v>1</v>
      </c>
      <c r="O109">
        <v>3.75</v>
      </c>
      <c r="P109">
        <v>2.5</v>
      </c>
    </row>
    <row r="110" spans="1:16" ht="15.75">
      <c r="A110" s="9" t="s">
        <v>12</v>
      </c>
      <c r="B110" s="10">
        <v>8.331179</v>
      </c>
      <c r="C110" s="11">
        <v>6</v>
      </c>
      <c r="D110" s="12">
        <v>7</v>
      </c>
      <c r="I110">
        <v>6.909101</v>
      </c>
      <c r="J110">
        <v>7.61</v>
      </c>
      <c r="K110">
        <v>6.092915</v>
      </c>
      <c r="L110">
        <v>6.144402</v>
      </c>
      <c r="M110">
        <v>5.5</v>
      </c>
      <c r="N110">
        <v>1</v>
      </c>
      <c r="P110">
        <v>1.5</v>
      </c>
    </row>
    <row r="111" spans="1:18" ht="15.75">
      <c r="A111" s="9" t="s">
        <v>177</v>
      </c>
      <c r="B111" s="10">
        <v>5.410551</v>
      </c>
      <c r="C111" s="11">
        <v>4</v>
      </c>
      <c r="D111" s="12">
        <v>3</v>
      </c>
      <c r="P111">
        <v>3</v>
      </c>
      <c r="Q111">
        <v>3.3</v>
      </c>
      <c r="R111">
        <v>5.84</v>
      </c>
    </row>
    <row r="112" spans="1:16" ht="15.75">
      <c r="A112" s="9" t="s">
        <v>178</v>
      </c>
      <c r="B112" s="10">
        <v>3.620738</v>
      </c>
      <c r="C112" s="11">
        <v>6</v>
      </c>
      <c r="D112" s="12">
        <v>6</v>
      </c>
      <c r="G112">
        <v>6</v>
      </c>
      <c r="K112">
        <v>3.968489</v>
      </c>
      <c r="L112">
        <v>4.299894</v>
      </c>
      <c r="N112">
        <v>3</v>
      </c>
      <c r="O112">
        <v>4.25</v>
      </c>
      <c r="P112">
        <v>3</v>
      </c>
    </row>
    <row r="113" spans="1:16" ht="15.75">
      <c r="A113" s="9" t="s">
        <v>120</v>
      </c>
      <c r="B113" s="10">
        <v>3.39103</v>
      </c>
      <c r="C113" s="11">
        <v>7</v>
      </c>
      <c r="D113" s="12">
        <v>7</v>
      </c>
      <c r="F113">
        <v>3.5</v>
      </c>
      <c r="G113">
        <v>5</v>
      </c>
      <c r="H113">
        <v>3.5</v>
      </c>
      <c r="K113">
        <v>3.205394</v>
      </c>
      <c r="L113">
        <v>3.176043</v>
      </c>
      <c r="N113">
        <v>3</v>
      </c>
      <c r="P113">
        <v>3</v>
      </c>
    </row>
    <row r="114" spans="1:16" ht="15.75">
      <c r="A114" s="9" t="s">
        <v>81</v>
      </c>
      <c r="B114" s="10">
        <v>2.796565</v>
      </c>
      <c r="C114" s="11">
        <v>6</v>
      </c>
      <c r="D114" s="12">
        <v>7</v>
      </c>
      <c r="F114">
        <v>3.5</v>
      </c>
      <c r="G114">
        <v>5.5</v>
      </c>
      <c r="H114">
        <v>3</v>
      </c>
      <c r="K114">
        <v>4.026485</v>
      </c>
      <c r="L114">
        <v>4.434665</v>
      </c>
      <c r="N114">
        <v>3</v>
      </c>
      <c r="P114">
        <v>4</v>
      </c>
    </row>
    <row r="115" spans="1:18" ht="15.75">
      <c r="A115" s="9" t="s">
        <v>53</v>
      </c>
      <c r="B115" s="10">
        <v>5.116971</v>
      </c>
      <c r="C115" s="11">
        <v>9</v>
      </c>
      <c r="D115" s="12">
        <v>9</v>
      </c>
      <c r="G115">
        <v>6</v>
      </c>
      <c r="I115">
        <v>3.00001</v>
      </c>
      <c r="J115">
        <v>3.77</v>
      </c>
      <c r="K115">
        <v>4.748934</v>
      </c>
      <c r="L115">
        <v>4.203081</v>
      </c>
      <c r="N115">
        <v>3</v>
      </c>
      <c r="P115">
        <v>3</v>
      </c>
      <c r="Q115">
        <v>6.37</v>
      </c>
      <c r="R115">
        <v>6.7</v>
      </c>
    </row>
    <row r="116" spans="1:16" ht="15.75">
      <c r="A116" s="9" t="s">
        <v>138</v>
      </c>
      <c r="B116" s="10">
        <v>2.847111</v>
      </c>
      <c r="C116" s="11">
        <v>4</v>
      </c>
      <c r="D116" s="12">
        <v>4</v>
      </c>
      <c r="E116">
        <v>2.5</v>
      </c>
      <c r="H116">
        <v>2.5</v>
      </c>
      <c r="N116">
        <v>3</v>
      </c>
      <c r="P116">
        <v>3</v>
      </c>
    </row>
    <row r="117" spans="1:16" ht="15.75">
      <c r="A117" s="9" t="s">
        <v>114</v>
      </c>
      <c r="B117" s="10">
        <v>3.066022</v>
      </c>
      <c r="C117" s="11">
        <v>6</v>
      </c>
      <c r="D117" s="12">
        <v>6</v>
      </c>
      <c r="F117">
        <v>3.5</v>
      </c>
      <c r="G117">
        <v>4.5</v>
      </c>
      <c r="H117">
        <v>3.5</v>
      </c>
      <c r="K117">
        <v>2.843479</v>
      </c>
      <c r="L117">
        <v>2.923315</v>
      </c>
      <c r="P117">
        <v>3</v>
      </c>
    </row>
    <row r="118" spans="1:16" ht="15.75">
      <c r="A118" s="9" t="s">
        <v>36</v>
      </c>
      <c r="B118" s="10">
        <v>5.813299</v>
      </c>
      <c r="C118" s="11">
        <v>4</v>
      </c>
      <c r="D118" s="12">
        <v>4</v>
      </c>
      <c r="K118">
        <v>4.969697</v>
      </c>
      <c r="L118">
        <v>4.746485</v>
      </c>
      <c r="N118">
        <v>1</v>
      </c>
      <c r="P118">
        <v>3</v>
      </c>
    </row>
    <row r="119" spans="1:5" ht="15.75">
      <c r="A119" s="9" t="s">
        <v>198</v>
      </c>
      <c r="B119" s="10">
        <v>1.522994</v>
      </c>
      <c r="C119" s="11">
        <v>1</v>
      </c>
      <c r="D119" s="12">
        <v>1</v>
      </c>
      <c r="E119">
        <v>2.5</v>
      </c>
    </row>
    <row r="120" spans="1:16" ht="15.75">
      <c r="A120" s="9" t="s">
        <v>199</v>
      </c>
      <c r="B120" s="10">
        <v>5.919518</v>
      </c>
      <c r="C120" s="11">
        <v>1</v>
      </c>
      <c r="D120" s="12">
        <v>1</v>
      </c>
      <c r="P120">
        <v>2</v>
      </c>
    </row>
    <row r="121" spans="1:16" ht="15.75">
      <c r="A121" s="9" t="s">
        <v>139</v>
      </c>
      <c r="B121" s="10">
        <v>2.830158</v>
      </c>
      <c r="C121" s="11">
        <v>7</v>
      </c>
      <c r="D121" s="12">
        <v>7</v>
      </c>
      <c r="F121">
        <v>2.5</v>
      </c>
      <c r="G121">
        <v>3</v>
      </c>
      <c r="H121">
        <v>2.5</v>
      </c>
      <c r="K121">
        <v>2.838183</v>
      </c>
      <c r="L121">
        <v>3.12963</v>
      </c>
      <c r="N121">
        <v>2</v>
      </c>
      <c r="P121">
        <v>3.5</v>
      </c>
    </row>
    <row r="122" spans="1:16" ht="15.75">
      <c r="A122" s="9" t="s">
        <v>38</v>
      </c>
      <c r="B122" s="10">
        <v>5.546584</v>
      </c>
      <c r="C122" s="11">
        <v>5</v>
      </c>
      <c r="D122" s="12">
        <v>6</v>
      </c>
      <c r="F122">
        <v>4.5</v>
      </c>
      <c r="G122">
        <v>7.5</v>
      </c>
      <c r="K122">
        <v>4.810147</v>
      </c>
      <c r="L122">
        <v>4.64392</v>
      </c>
      <c r="N122">
        <v>1</v>
      </c>
      <c r="P122">
        <v>2.5</v>
      </c>
    </row>
    <row r="123" spans="1:16" ht="15.75">
      <c r="A123" s="9" t="s">
        <v>96</v>
      </c>
      <c r="B123" s="10">
        <v>3.562826</v>
      </c>
      <c r="C123" s="11">
        <v>7</v>
      </c>
      <c r="D123" s="12">
        <v>8</v>
      </c>
      <c r="G123">
        <v>4.5</v>
      </c>
      <c r="I123">
        <v>1.70001</v>
      </c>
      <c r="J123">
        <v>1.86</v>
      </c>
      <c r="K123">
        <v>3.683023</v>
      </c>
      <c r="L123">
        <v>3.56324</v>
      </c>
      <c r="M123">
        <v>1</v>
      </c>
      <c r="N123">
        <v>3</v>
      </c>
      <c r="P123">
        <v>3</v>
      </c>
    </row>
    <row r="124" spans="1:16" ht="15.75">
      <c r="A124" s="9" t="s">
        <v>200</v>
      </c>
      <c r="B124" s="10">
        <v>3.532254</v>
      </c>
      <c r="C124" s="11">
        <v>2</v>
      </c>
      <c r="D124" s="12">
        <v>2</v>
      </c>
      <c r="E124">
        <v>3</v>
      </c>
      <c r="P124">
        <v>2.5</v>
      </c>
    </row>
    <row r="125" spans="1:16" ht="15.75">
      <c r="A125" s="9" t="s">
        <v>104</v>
      </c>
      <c r="B125" s="10">
        <v>2.914057</v>
      </c>
      <c r="C125" s="11">
        <v>7</v>
      </c>
      <c r="D125" s="12">
        <v>6</v>
      </c>
      <c r="G125">
        <v>4.5</v>
      </c>
      <c r="H125">
        <v>3</v>
      </c>
      <c r="K125">
        <v>4.791005</v>
      </c>
      <c r="N125">
        <v>3</v>
      </c>
      <c r="O125">
        <v>6</v>
      </c>
      <c r="P125">
        <v>3</v>
      </c>
    </row>
    <row r="126" spans="1:16" ht="15.75">
      <c r="A126" s="9" t="s">
        <v>115</v>
      </c>
      <c r="B126" s="10">
        <v>3.018196</v>
      </c>
      <c r="C126" s="11">
        <v>7</v>
      </c>
      <c r="D126" s="12">
        <v>7</v>
      </c>
      <c r="E126">
        <v>3.5</v>
      </c>
      <c r="G126">
        <v>4</v>
      </c>
      <c r="H126">
        <v>3</v>
      </c>
      <c r="K126">
        <v>2.863492</v>
      </c>
      <c r="L126">
        <v>2.855078</v>
      </c>
      <c r="N126">
        <v>3</v>
      </c>
      <c r="P126">
        <v>3</v>
      </c>
    </row>
    <row r="127" spans="1:14" ht="15.75">
      <c r="A127" s="9" t="s">
        <v>201</v>
      </c>
      <c r="B127" s="10">
        <v>5.257179</v>
      </c>
      <c r="C127" s="11">
        <v>1</v>
      </c>
      <c r="D127" s="12">
        <v>1</v>
      </c>
      <c r="N127">
        <v>2</v>
      </c>
    </row>
    <row r="128" spans="1:16" ht="15.75">
      <c r="A128" s="9" t="s">
        <v>67</v>
      </c>
      <c r="B128" s="10">
        <v>3.40643</v>
      </c>
      <c r="C128" s="11">
        <v>5</v>
      </c>
      <c r="D128" s="12">
        <v>5</v>
      </c>
      <c r="G128">
        <v>5</v>
      </c>
      <c r="K128">
        <v>4.065702</v>
      </c>
      <c r="L128">
        <v>4.183393</v>
      </c>
      <c r="O128">
        <v>5</v>
      </c>
      <c r="P128">
        <v>2.5</v>
      </c>
    </row>
    <row r="129" spans="1:16" ht="15.75">
      <c r="A129" s="9" t="s">
        <v>82</v>
      </c>
      <c r="B129" s="10">
        <v>3.529081</v>
      </c>
      <c r="C129" s="11">
        <v>6</v>
      </c>
      <c r="D129" s="12">
        <v>6</v>
      </c>
      <c r="F129">
        <v>3.5</v>
      </c>
      <c r="G129">
        <v>3.5</v>
      </c>
      <c r="K129">
        <v>3.793814</v>
      </c>
      <c r="L129">
        <v>3.744799</v>
      </c>
      <c r="N129">
        <v>3</v>
      </c>
      <c r="P129">
        <v>2.5</v>
      </c>
    </row>
    <row r="130" spans="1:16" ht="15.75">
      <c r="A130" s="9" t="s">
        <v>116</v>
      </c>
      <c r="B130" s="10">
        <v>2.589103</v>
      </c>
      <c r="C130" s="11">
        <v>7</v>
      </c>
      <c r="D130" s="12">
        <v>7</v>
      </c>
      <c r="F130">
        <v>2.5</v>
      </c>
      <c r="G130">
        <v>3.5</v>
      </c>
      <c r="H130">
        <v>3</v>
      </c>
      <c r="K130">
        <v>3.247366</v>
      </c>
      <c r="L130">
        <v>3.318615</v>
      </c>
      <c r="N130">
        <v>3</v>
      </c>
      <c r="P130">
        <v>3.5</v>
      </c>
    </row>
    <row r="131" spans="1:16" ht="15.75">
      <c r="A131" s="9" t="s">
        <v>170</v>
      </c>
      <c r="B131" s="10">
        <v>1.255141</v>
      </c>
      <c r="C131" s="11">
        <v>4</v>
      </c>
      <c r="D131" s="12">
        <v>3</v>
      </c>
      <c r="G131">
        <v>1</v>
      </c>
      <c r="N131">
        <v>4</v>
      </c>
      <c r="P131">
        <v>4.5</v>
      </c>
    </row>
    <row r="132" spans="1:16" ht="15.75">
      <c r="A132" s="9" t="s">
        <v>54</v>
      </c>
      <c r="B132" s="10">
        <v>4.480203</v>
      </c>
      <c r="C132" s="11">
        <v>6</v>
      </c>
      <c r="D132" s="12">
        <v>6</v>
      </c>
      <c r="F132">
        <v>4</v>
      </c>
      <c r="G132">
        <v>6.5</v>
      </c>
      <c r="K132">
        <v>5.052631</v>
      </c>
      <c r="L132">
        <v>4.561456</v>
      </c>
      <c r="N132">
        <v>3</v>
      </c>
      <c r="P132">
        <v>2.5</v>
      </c>
    </row>
    <row r="133" spans="1:5" ht="15.75">
      <c r="A133" s="9" t="s">
        <v>202</v>
      </c>
      <c r="B133" s="10">
        <v>2.498679</v>
      </c>
      <c r="C133" s="11">
        <v>1</v>
      </c>
      <c r="D133" s="12">
        <v>1</v>
      </c>
      <c r="E133">
        <v>3</v>
      </c>
    </row>
    <row r="134" spans="1:16" ht="15.75">
      <c r="A134" s="9" t="s">
        <v>146</v>
      </c>
      <c r="B134" s="10">
        <v>2.691514</v>
      </c>
      <c r="C134" s="11">
        <v>6</v>
      </c>
      <c r="D134" s="12">
        <v>6</v>
      </c>
      <c r="E134">
        <v>3.5</v>
      </c>
      <c r="G134">
        <v>3</v>
      </c>
      <c r="H134">
        <v>3</v>
      </c>
      <c r="K134">
        <v>2.790282</v>
      </c>
      <c r="L134">
        <v>2.6595</v>
      </c>
      <c r="P134">
        <v>3.5</v>
      </c>
    </row>
    <row r="135" spans="1:16" ht="15.75">
      <c r="A135" s="9" t="s">
        <v>7</v>
      </c>
      <c r="B135" s="10">
        <v>8.900647</v>
      </c>
      <c r="C135" s="11">
        <v>6</v>
      </c>
      <c r="D135" s="12">
        <v>7</v>
      </c>
      <c r="I135">
        <v>7.366347</v>
      </c>
      <c r="J135">
        <v>7.39</v>
      </c>
      <c r="K135">
        <v>6.21576</v>
      </c>
      <c r="L135">
        <v>6.081126</v>
      </c>
      <c r="M135">
        <v>8.5</v>
      </c>
      <c r="N135">
        <v>0</v>
      </c>
      <c r="P135">
        <v>1</v>
      </c>
    </row>
    <row r="136" spans="1:16" ht="15.75">
      <c r="A136" s="9" t="s">
        <v>203</v>
      </c>
      <c r="B136" s="10">
        <v>5.391969</v>
      </c>
      <c r="C136" s="11">
        <v>2</v>
      </c>
      <c r="D136" s="12">
        <v>2</v>
      </c>
      <c r="N136">
        <v>2</v>
      </c>
      <c r="P136">
        <v>2</v>
      </c>
    </row>
    <row r="137" spans="1:16" ht="15.75">
      <c r="A137" s="9" t="s">
        <v>2</v>
      </c>
      <c r="B137" s="10">
        <v>9.340373</v>
      </c>
      <c r="C137" s="11">
        <v>6</v>
      </c>
      <c r="D137" s="12">
        <v>7</v>
      </c>
      <c r="I137">
        <v>8.878058</v>
      </c>
      <c r="J137">
        <v>8.89</v>
      </c>
      <c r="K137">
        <v>6.687707</v>
      </c>
      <c r="L137">
        <v>6.749207</v>
      </c>
      <c r="M137">
        <v>10</v>
      </c>
      <c r="N137">
        <v>0</v>
      </c>
      <c r="P137">
        <v>1</v>
      </c>
    </row>
    <row r="138" spans="1:16" ht="15.75">
      <c r="A138" s="9" t="s">
        <v>125</v>
      </c>
      <c r="B138" s="10">
        <v>2.489774</v>
      </c>
      <c r="C138" s="11">
        <v>6</v>
      </c>
      <c r="D138" s="12">
        <v>6</v>
      </c>
      <c r="G138">
        <v>4</v>
      </c>
      <c r="H138">
        <v>3</v>
      </c>
      <c r="K138">
        <v>3.242681</v>
      </c>
      <c r="L138">
        <v>3.32969</v>
      </c>
      <c r="N138">
        <v>4</v>
      </c>
      <c r="P138">
        <v>3.5</v>
      </c>
    </row>
    <row r="139" spans="1:16" ht="15.75">
      <c r="A139" s="9" t="s">
        <v>121</v>
      </c>
      <c r="B139" s="10">
        <v>2.759013</v>
      </c>
      <c r="C139" s="11">
        <v>6</v>
      </c>
      <c r="D139" s="12">
        <v>5</v>
      </c>
      <c r="F139">
        <v>3.5</v>
      </c>
      <c r="G139">
        <v>4.5</v>
      </c>
      <c r="H139">
        <v>3</v>
      </c>
      <c r="N139">
        <v>3</v>
      </c>
      <c r="P139">
        <v>3.5</v>
      </c>
    </row>
    <row r="140" spans="1:16" ht="15.75">
      <c r="A140" s="9" t="s">
        <v>132</v>
      </c>
      <c r="B140" s="10">
        <v>2.653518</v>
      </c>
      <c r="C140" s="11">
        <v>7</v>
      </c>
      <c r="D140" s="12">
        <v>7</v>
      </c>
      <c r="F140">
        <v>3</v>
      </c>
      <c r="G140">
        <v>3.5</v>
      </c>
      <c r="H140">
        <v>3</v>
      </c>
      <c r="K140">
        <v>3.368403</v>
      </c>
      <c r="L140">
        <v>2.795501</v>
      </c>
      <c r="N140">
        <v>3</v>
      </c>
      <c r="P140">
        <v>4</v>
      </c>
    </row>
    <row r="141" spans="1:16" ht="15.75">
      <c r="A141" s="9" t="s">
        <v>183</v>
      </c>
      <c r="B141" s="10">
        <v>1.082532</v>
      </c>
      <c r="C141" s="11">
        <v>2</v>
      </c>
      <c r="D141" s="12">
        <v>2</v>
      </c>
      <c r="G141">
        <v>2</v>
      </c>
      <c r="P141">
        <v>5</v>
      </c>
    </row>
    <row r="142" spans="1:16" ht="15.75">
      <c r="A142" s="9" t="s">
        <v>10</v>
      </c>
      <c r="B142" s="10">
        <v>7.895304</v>
      </c>
      <c r="C142" s="11">
        <v>6</v>
      </c>
      <c r="D142" s="12">
        <v>7</v>
      </c>
      <c r="I142">
        <v>6.509101</v>
      </c>
      <c r="J142">
        <v>5.54</v>
      </c>
      <c r="K142">
        <v>6.241699</v>
      </c>
      <c r="L142">
        <v>6.160224</v>
      </c>
      <c r="M142">
        <v>8.5</v>
      </c>
      <c r="N142">
        <v>0</v>
      </c>
      <c r="P142">
        <v>1</v>
      </c>
    </row>
    <row r="143" spans="1:16" ht="15.75">
      <c r="A143" s="9" t="s">
        <v>40</v>
      </c>
      <c r="B143" s="10">
        <v>5.454357</v>
      </c>
      <c r="C143" s="11">
        <v>5</v>
      </c>
      <c r="D143" s="12">
        <v>5</v>
      </c>
      <c r="G143">
        <v>4.5</v>
      </c>
      <c r="K143">
        <v>5.499091</v>
      </c>
      <c r="L143">
        <v>5.252964</v>
      </c>
      <c r="N143">
        <v>2</v>
      </c>
      <c r="P143">
        <v>2</v>
      </c>
    </row>
    <row r="144" spans="1:16" ht="15.75">
      <c r="A144" s="9" t="s">
        <v>140</v>
      </c>
      <c r="B144" s="10">
        <v>2.461265</v>
      </c>
      <c r="C144" s="11">
        <v>7</v>
      </c>
      <c r="D144" s="12">
        <v>7</v>
      </c>
      <c r="E144">
        <v>3</v>
      </c>
      <c r="G144">
        <v>2.5</v>
      </c>
      <c r="H144">
        <v>2.5</v>
      </c>
      <c r="K144">
        <v>3.38032</v>
      </c>
      <c r="L144">
        <v>3.154175</v>
      </c>
      <c r="N144">
        <v>3</v>
      </c>
      <c r="P144">
        <v>4</v>
      </c>
    </row>
    <row r="145" spans="1:5" ht="15.75">
      <c r="A145" s="9" t="s">
        <v>204</v>
      </c>
      <c r="B145" s="10"/>
      <c r="C145" s="11"/>
      <c r="D145" s="12">
        <v>1</v>
      </c>
      <c r="E145">
        <v>3</v>
      </c>
    </row>
    <row r="146" spans="1:16" ht="15.75">
      <c r="A146" s="9" t="s">
        <v>205</v>
      </c>
      <c r="B146" s="10">
        <v>2.213728</v>
      </c>
      <c r="C146" s="11">
        <v>2</v>
      </c>
      <c r="D146" s="12">
        <v>1</v>
      </c>
      <c r="P146">
        <v>4.5</v>
      </c>
    </row>
    <row r="147" spans="1:16" ht="15.75">
      <c r="A147" s="9" t="s">
        <v>71</v>
      </c>
      <c r="B147" s="10">
        <v>3.375495</v>
      </c>
      <c r="C147" s="11">
        <v>5</v>
      </c>
      <c r="D147" s="12">
        <v>5</v>
      </c>
      <c r="G147">
        <v>4.5</v>
      </c>
      <c r="K147">
        <v>4.083307</v>
      </c>
      <c r="L147">
        <v>4.005076</v>
      </c>
      <c r="N147">
        <v>3</v>
      </c>
      <c r="P147">
        <v>3</v>
      </c>
    </row>
    <row r="148" spans="1:16" ht="15.75">
      <c r="A148" s="9" t="s">
        <v>155</v>
      </c>
      <c r="B148" s="10">
        <v>1.964587</v>
      </c>
      <c r="C148" s="11">
        <v>6</v>
      </c>
      <c r="D148" s="12">
        <v>5</v>
      </c>
      <c r="E148">
        <v>3</v>
      </c>
      <c r="G148">
        <v>3.5</v>
      </c>
      <c r="H148">
        <v>3</v>
      </c>
      <c r="N148">
        <v>4</v>
      </c>
      <c r="P148">
        <v>4.5</v>
      </c>
    </row>
    <row r="149" spans="1:16" ht="15.75">
      <c r="A149" s="9" t="s">
        <v>147</v>
      </c>
      <c r="B149" s="10">
        <v>2.364985</v>
      </c>
      <c r="C149" s="11">
        <v>5</v>
      </c>
      <c r="D149" s="12">
        <v>5</v>
      </c>
      <c r="G149">
        <v>4</v>
      </c>
      <c r="K149">
        <v>2.69056</v>
      </c>
      <c r="L149">
        <v>2.580655</v>
      </c>
      <c r="N149">
        <v>4</v>
      </c>
      <c r="P149">
        <v>3.5</v>
      </c>
    </row>
    <row r="150" spans="1:16" ht="15.75">
      <c r="A150" s="9" t="s">
        <v>78</v>
      </c>
      <c r="B150" s="10">
        <v>3.632934</v>
      </c>
      <c r="C150" s="11">
        <v>6</v>
      </c>
      <c r="D150" s="12">
        <v>7</v>
      </c>
      <c r="G150">
        <v>5</v>
      </c>
      <c r="I150">
        <v>1.542867</v>
      </c>
      <c r="J150">
        <v>2.35</v>
      </c>
      <c r="K150">
        <v>4.354102</v>
      </c>
      <c r="L150">
        <v>3.786959</v>
      </c>
      <c r="N150">
        <v>3</v>
      </c>
      <c r="P150">
        <v>3</v>
      </c>
    </row>
    <row r="151" spans="1:18" ht="15.75">
      <c r="A151" s="9" t="s">
        <v>133</v>
      </c>
      <c r="B151" s="10">
        <v>2.273458</v>
      </c>
      <c r="C151" s="11">
        <v>9</v>
      </c>
      <c r="D151" s="12">
        <v>9</v>
      </c>
      <c r="G151">
        <v>4</v>
      </c>
      <c r="I151">
        <v>0.7595037</v>
      </c>
      <c r="J151">
        <v>0.94</v>
      </c>
      <c r="K151">
        <v>2.975383</v>
      </c>
      <c r="L151">
        <v>2.781441</v>
      </c>
      <c r="N151">
        <v>4</v>
      </c>
      <c r="P151">
        <v>3.5</v>
      </c>
      <c r="Q151">
        <v>9</v>
      </c>
      <c r="R151">
        <v>7</v>
      </c>
    </row>
    <row r="152" spans="1:16" ht="15.75">
      <c r="A152" s="9" t="s">
        <v>41</v>
      </c>
      <c r="B152" s="10">
        <v>4.619513</v>
      </c>
      <c r="C152" s="11">
        <v>8</v>
      </c>
      <c r="D152" s="12">
        <v>9</v>
      </c>
      <c r="G152">
        <v>7.5</v>
      </c>
      <c r="I152">
        <v>2.142867</v>
      </c>
      <c r="J152">
        <v>2.35</v>
      </c>
      <c r="K152">
        <v>4.400918</v>
      </c>
      <c r="L152">
        <v>4.853681</v>
      </c>
      <c r="M152">
        <v>1</v>
      </c>
      <c r="N152">
        <v>3</v>
      </c>
      <c r="O152">
        <v>2.75</v>
      </c>
      <c r="P152">
        <v>2</v>
      </c>
    </row>
    <row r="153" spans="1:16" ht="15.75">
      <c r="A153" s="9" t="s">
        <v>31</v>
      </c>
      <c r="B153" s="10">
        <v>6.089714</v>
      </c>
      <c r="C153" s="11">
        <v>6</v>
      </c>
      <c r="D153" s="12">
        <v>7</v>
      </c>
      <c r="I153">
        <v>3.40001</v>
      </c>
      <c r="J153">
        <v>3.65</v>
      </c>
      <c r="K153">
        <v>4.999732</v>
      </c>
      <c r="L153">
        <v>4.978022</v>
      </c>
      <c r="M153">
        <v>4</v>
      </c>
      <c r="N153">
        <v>1</v>
      </c>
      <c r="P153">
        <v>2</v>
      </c>
    </row>
    <row r="154" spans="1:16" ht="15.75">
      <c r="A154" s="9" t="s">
        <v>33</v>
      </c>
      <c r="B154" s="10">
        <v>5.807616</v>
      </c>
      <c r="C154" s="11">
        <v>4</v>
      </c>
      <c r="D154" s="12">
        <v>4</v>
      </c>
      <c r="K154">
        <v>4.638411</v>
      </c>
      <c r="L154">
        <v>4.784732</v>
      </c>
      <c r="N154">
        <v>1</v>
      </c>
      <c r="P154">
        <v>2</v>
      </c>
    </row>
    <row r="155" spans="1:16" ht="15.75">
      <c r="A155" s="9" t="s">
        <v>19</v>
      </c>
      <c r="B155" s="10">
        <v>6.486312</v>
      </c>
      <c r="C155" s="11">
        <v>4</v>
      </c>
      <c r="D155" s="12">
        <v>6</v>
      </c>
      <c r="G155">
        <v>6</v>
      </c>
      <c r="I155">
        <v>6.571439</v>
      </c>
      <c r="K155">
        <v>5.711454</v>
      </c>
      <c r="L155">
        <v>6.18985</v>
      </c>
      <c r="N155">
        <v>2</v>
      </c>
      <c r="P155">
        <v>1.5</v>
      </c>
    </row>
    <row r="156" spans="1:16" ht="15.75">
      <c r="A156" s="9" t="s">
        <v>206</v>
      </c>
      <c r="B156" s="10">
        <v>5.919518</v>
      </c>
      <c r="C156" s="11">
        <v>1</v>
      </c>
      <c r="D156" s="12">
        <v>1</v>
      </c>
      <c r="P156">
        <v>2</v>
      </c>
    </row>
    <row r="157" spans="1:16" ht="15.75">
      <c r="A157" s="9" t="s">
        <v>68</v>
      </c>
      <c r="B157" s="10">
        <v>3.807407</v>
      </c>
      <c r="C157" s="11">
        <v>8</v>
      </c>
      <c r="D157" s="12">
        <v>8</v>
      </c>
      <c r="G157">
        <v>6.5</v>
      </c>
      <c r="I157">
        <v>0.9824662</v>
      </c>
      <c r="J157">
        <v>1.08</v>
      </c>
      <c r="K157">
        <v>4.593178</v>
      </c>
      <c r="L157">
        <v>4.325397</v>
      </c>
      <c r="N157">
        <v>3</v>
      </c>
      <c r="O157">
        <v>4</v>
      </c>
      <c r="P157">
        <v>3</v>
      </c>
    </row>
    <row r="158" spans="1:16" ht="15.75">
      <c r="A158" s="9" t="s">
        <v>156</v>
      </c>
      <c r="B158" s="10">
        <v>2.12543</v>
      </c>
      <c r="C158" s="11">
        <v>8</v>
      </c>
      <c r="D158" s="12">
        <v>8</v>
      </c>
      <c r="G158">
        <v>3.5</v>
      </c>
      <c r="I158">
        <v>0.65626</v>
      </c>
      <c r="J158">
        <v>0.47</v>
      </c>
      <c r="K158">
        <v>3.259924</v>
      </c>
      <c r="L158">
        <v>3.062479</v>
      </c>
      <c r="N158">
        <v>4</v>
      </c>
      <c r="O158">
        <v>6.25</v>
      </c>
      <c r="P158">
        <v>3.5</v>
      </c>
    </row>
    <row r="159" spans="1:16" ht="15.75">
      <c r="A159" s="9" t="s">
        <v>62</v>
      </c>
      <c r="B159" s="10">
        <v>2.992607</v>
      </c>
      <c r="C159" s="11">
        <v>5</v>
      </c>
      <c r="D159" s="12">
        <v>4</v>
      </c>
      <c r="F159">
        <v>4</v>
      </c>
      <c r="G159">
        <v>5</v>
      </c>
      <c r="H159">
        <v>3.5</v>
      </c>
      <c r="P159">
        <v>3.5</v>
      </c>
    </row>
    <row r="160" spans="1:16" ht="15.75">
      <c r="A160" s="9" t="s">
        <v>174</v>
      </c>
      <c r="B160" s="10">
        <v>7.122276</v>
      </c>
      <c r="C160" s="11">
        <v>3</v>
      </c>
      <c r="D160" s="12">
        <v>3</v>
      </c>
      <c r="H160">
        <v>4.5</v>
      </c>
      <c r="N160">
        <v>1</v>
      </c>
      <c r="P160">
        <v>1.5</v>
      </c>
    </row>
    <row r="161" spans="1:16" ht="15.75">
      <c r="A161" s="9" t="s">
        <v>175</v>
      </c>
      <c r="B161" s="10">
        <v>6.489217</v>
      </c>
      <c r="C161" s="11">
        <v>3</v>
      </c>
      <c r="D161" s="12">
        <v>3</v>
      </c>
      <c r="H161">
        <v>4</v>
      </c>
      <c r="N161">
        <v>1</v>
      </c>
      <c r="P161">
        <v>1.5</v>
      </c>
    </row>
    <row r="162" spans="1:16" ht="15.75">
      <c r="A162" s="9" t="s">
        <v>61</v>
      </c>
      <c r="B162" s="10">
        <v>4.355928</v>
      </c>
      <c r="C162" s="11">
        <v>3</v>
      </c>
      <c r="D162" s="12">
        <v>3</v>
      </c>
      <c r="E162">
        <v>4.5</v>
      </c>
      <c r="H162">
        <v>4</v>
      </c>
      <c r="P162">
        <v>3</v>
      </c>
    </row>
    <row r="163" spans="1:16" ht="15.75">
      <c r="A163" s="9" t="s">
        <v>98</v>
      </c>
      <c r="B163" s="10">
        <v>2.696463</v>
      </c>
      <c r="C163" s="11">
        <v>3</v>
      </c>
      <c r="D163" s="12">
        <v>3</v>
      </c>
      <c r="F163">
        <v>3</v>
      </c>
      <c r="H163">
        <v>3.5</v>
      </c>
      <c r="P163">
        <v>3.5</v>
      </c>
    </row>
    <row r="164" spans="1:16" ht="15.75">
      <c r="A164" s="9" t="s">
        <v>49</v>
      </c>
      <c r="B164" s="10">
        <v>3.4545</v>
      </c>
      <c r="C164" s="11">
        <v>5</v>
      </c>
      <c r="D164" s="12">
        <v>5</v>
      </c>
      <c r="G164">
        <v>3.5</v>
      </c>
      <c r="K164">
        <v>4.833903</v>
      </c>
      <c r="L164">
        <v>4.950778</v>
      </c>
      <c r="N164">
        <v>3</v>
      </c>
      <c r="P164">
        <v>2.5</v>
      </c>
    </row>
    <row r="165" spans="1:16" ht="15.75">
      <c r="A165" s="9" t="s">
        <v>105</v>
      </c>
      <c r="B165" s="10">
        <v>3.364294</v>
      </c>
      <c r="C165" s="11">
        <v>7</v>
      </c>
      <c r="D165" s="12">
        <v>7</v>
      </c>
      <c r="F165">
        <v>3.5</v>
      </c>
      <c r="G165">
        <v>4</v>
      </c>
      <c r="H165">
        <v>3</v>
      </c>
      <c r="K165">
        <v>2.75372</v>
      </c>
      <c r="L165">
        <v>3.544746</v>
      </c>
      <c r="N165">
        <v>2</v>
      </c>
      <c r="P165">
        <v>3.5</v>
      </c>
    </row>
    <row r="166" spans="1:16" ht="15.75">
      <c r="A166" s="9" t="s">
        <v>79</v>
      </c>
      <c r="B166" s="10">
        <v>3.39248</v>
      </c>
      <c r="C166" s="11">
        <v>6</v>
      </c>
      <c r="D166" s="12">
        <v>6</v>
      </c>
      <c r="G166">
        <v>6</v>
      </c>
      <c r="K166">
        <v>3.941327</v>
      </c>
      <c r="L166">
        <v>3.67033</v>
      </c>
      <c r="N166">
        <v>3</v>
      </c>
      <c r="O166">
        <v>4.5</v>
      </c>
      <c r="P166">
        <v>3</v>
      </c>
    </row>
    <row r="167" spans="1:16" ht="15.75">
      <c r="A167" s="9" t="s">
        <v>46</v>
      </c>
      <c r="B167" s="10">
        <v>4.797554</v>
      </c>
      <c r="C167" s="11">
        <v>4</v>
      </c>
      <c r="D167" s="12">
        <v>3</v>
      </c>
      <c r="F167">
        <v>3.5</v>
      </c>
      <c r="N167">
        <v>1</v>
      </c>
      <c r="P167">
        <v>2.5</v>
      </c>
    </row>
    <row r="168" spans="1:16" ht="15.75">
      <c r="A168" s="9" t="s">
        <v>134</v>
      </c>
      <c r="B168" s="10">
        <v>1.901387</v>
      </c>
      <c r="C168" s="11">
        <v>5</v>
      </c>
      <c r="D168" s="12">
        <v>5</v>
      </c>
      <c r="F168">
        <v>3</v>
      </c>
      <c r="G168">
        <v>4</v>
      </c>
      <c r="H168">
        <v>2.5</v>
      </c>
      <c r="N168">
        <v>4</v>
      </c>
      <c r="P168">
        <v>4</v>
      </c>
    </row>
    <row r="169" spans="1:18" ht="15.75">
      <c r="A169" s="9" t="s">
        <v>3</v>
      </c>
      <c r="B169" s="10">
        <v>9.163447</v>
      </c>
      <c r="C169" s="11">
        <v>9</v>
      </c>
      <c r="D169" s="12">
        <v>9</v>
      </c>
      <c r="G169">
        <v>10</v>
      </c>
      <c r="I169">
        <v>8.024701</v>
      </c>
      <c r="J169">
        <v>8.41</v>
      </c>
      <c r="K169">
        <v>6.635928</v>
      </c>
      <c r="L169">
        <v>6.544655</v>
      </c>
      <c r="N169">
        <v>0</v>
      </c>
      <c r="P169">
        <v>1</v>
      </c>
      <c r="Q169">
        <v>1.13</v>
      </c>
      <c r="R169">
        <v>1.07</v>
      </c>
    </row>
    <row r="170" spans="1:16" ht="15.75">
      <c r="A170" s="9" t="s">
        <v>57</v>
      </c>
      <c r="B170" s="10">
        <v>4.98156</v>
      </c>
      <c r="C170" s="11">
        <v>8</v>
      </c>
      <c r="D170" s="12">
        <v>9</v>
      </c>
      <c r="G170">
        <v>7</v>
      </c>
      <c r="I170">
        <v>1.857153</v>
      </c>
      <c r="J170">
        <v>2.45</v>
      </c>
      <c r="K170">
        <v>3.931452</v>
      </c>
      <c r="L170">
        <v>3.782412</v>
      </c>
      <c r="M170">
        <v>2.5</v>
      </c>
      <c r="N170">
        <v>2</v>
      </c>
      <c r="O170">
        <v>3.25</v>
      </c>
      <c r="P170">
        <v>2.5</v>
      </c>
    </row>
    <row r="171" spans="1:16" ht="15.75">
      <c r="A171" s="9" t="s">
        <v>26</v>
      </c>
      <c r="B171" s="10">
        <v>6.722347</v>
      </c>
      <c r="C171" s="11">
        <v>8</v>
      </c>
      <c r="D171" s="12">
        <v>8</v>
      </c>
      <c r="G171">
        <v>8.5</v>
      </c>
      <c r="I171">
        <v>3.983343</v>
      </c>
      <c r="J171">
        <v>3.79</v>
      </c>
      <c r="K171">
        <v>4.989382</v>
      </c>
      <c r="L171">
        <v>5.387588</v>
      </c>
      <c r="N171">
        <v>1</v>
      </c>
      <c r="O171">
        <v>2.5</v>
      </c>
      <c r="P171">
        <v>1.5</v>
      </c>
    </row>
    <row r="172" spans="1:16" ht="15.75">
      <c r="A172" s="9" t="s">
        <v>111</v>
      </c>
      <c r="B172" s="10">
        <v>2.867121</v>
      </c>
      <c r="C172" s="11">
        <v>3</v>
      </c>
      <c r="D172" s="12">
        <v>3</v>
      </c>
      <c r="E172">
        <v>3</v>
      </c>
      <c r="H172">
        <v>3</v>
      </c>
      <c r="P172">
        <v>3</v>
      </c>
    </row>
    <row r="173" spans="1:16" ht="15.75">
      <c r="A173" s="9" t="s">
        <v>171</v>
      </c>
      <c r="B173" s="10">
        <v>1.017468</v>
      </c>
      <c r="C173" s="11">
        <v>4</v>
      </c>
      <c r="D173" s="12">
        <v>3</v>
      </c>
      <c r="F173">
        <v>1</v>
      </c>
      <c r="G173">
        <v>1</v>
      </c>
      <c r="P173">
        <v>4.5</v>
      </c>
    </row>
    <row r="174" spans="1:16" ht="15.75">
      <c r="A174" s="9" t="s">
        <v>52</v>
      </c>
      <c r="B174" s="10">
        <v>4.855344</v>
      </c>
      <c r="C174" s="11">
        <v>8</v>
      </c>
      <c r="D174" s="12">
        <v>8</v>
      </c>
      <c r="F174">
        <v>4.5</v>
      </c>
      <c r="G174">
        <v>5.5</v>
      </c>
      <c r="I174">
        <v>1.918377</v>
      </c>
      <c r="J174">
        <v>1.88</v>
      </c>
      <c r="K174">
        <v>4.753539</v>
      </c>
      <c r="L174">
        <v>4.582927</v>
      </c>
      <c r="N174">
        <v>2</v>
      </c>
      <c r="P174">
        <v>2.5</v>
      </c>
    </row>
    <row r="175" spans="1:18" ht="15.75">
      <c r="A175" s="9" t="s">
        <v>176</v>
      </c>
      <c r="B175" s="10">
        <v>5.602491</v>
      </c>
      <c r="C175" s="11">
        <v>9</v>
      </c>
      <c r="D175" s="12">
        <v>10</v>
      </c>
      <c r="G175">
        <v>8</v>
      </c>
      <c r="I175">
        <v>3.410724</v>
      </c>
      <c r="J175">
        <v>3.3</v>
      </c>
      <c r="K175">
        <v>4.524836</v>
      </c>
      <c r="L175">
        <v>4.639032</v>
      </c>
      <c r="M175">
        <v>2.5</v>
      </c>
      <c r="N175">
        <v>2</v>
      </c>
      <c r="P175">
        <v>2</v>
      </c>
      <c r="Q175">
        <v>5.65</v>
      </c>
      <c r="R175">
        <v>4.64</v>
      </c>
    </row>
    <row r="176" spans="1:16" ht="15.75">
      <c r="A176" s="9" t="s">
        <v>30</v>
      </c>
      <c r="B176" s="10">
        <v>6.454946</v>
      </c>
      <c r="C176" s="11">
        <v>6</v>
      </c>
      <c r="D176" s="12">
        <v>7</v>
      </c>
      <c r="I176">
        <v>4.644454</v>
      </c>
      <c r="J176">
        <v>5.34</v>
      </c>
      <c r="K176">
        <v>5.191636</v>
      </c>
      <c r="L176">
        <v>4.820773</v>
      </c>
      <c r="M176">
        <v>4</v>
      </c>
      <c r="N176">
        <v>1</v>
      </c>
      <c r="P176">
        <v>2.5</v>
      </c>
    </row>
    <row r="177" spans="1:16" ht="15.75">
      <c r="A177" s="9" t="s">
        <v>92</v>
      </c>
      <c r="B177" s="10">
        <v>3.24962</v>
      </c>
      <c r="C177" s="11">
        <v>7</v>
      </c>
      <c r="D177" s="12">
        <v>7</v>
      </c>
      <c r="E177">
        <v>3</v>
      </c>
      <c r="G177">
        <v>4.5</v>
      </c>
      <c r="H177">
        <v>3</v>
      </c>
      <c r="K177">
        <v>3.887644</v>
      </c>
      <c r="L177">
        <v>3.985024</v>
      </c>
      <c r="N177">
        <v>3</v>
      </c>
      <c r="P177">
        <v>3</v>
      </c>
    </row>
    <row r="178" spans="1:16" ht="15.75">
      <c r="A178" s="9" t="s">
        <v>207</v>
      </c>
      <c r="B178" s="10">
        <v>5.391969</v>
      </c>
      <c r="C178" s="11">
        <v>2</v>
      </c>
      <c r="D178" s="12">
        <v>2</v>
      </c>
      <c r="N178">
        <v>2</v>
      </c>
      <c r="P178">
        <v>1.5</v>
      </c>
    </row>
    <row r="179" spans="1:16" ht="15.75">
      <c r="A179" s="9" t="s">
        <v>165</v>
      </c>
      <c r="B179" s="10">
        <v>1.607036</v>
      </c>
      <c r="C179" s="11">
        <v>6</v>
      </c>
      <c r="D179" s="12">
        <v>5</v>
      </c>
      <c r="F179">
        <v>2</v>
      </c>
      <c r="G179">
        <v>1.5</v>
      </c>
      <c r="H179">
        <v>2</v>
      </c>
      <c r="N179">
        <v>4</v>
      </c>
      <c r="P179">
        <v>4.5</v>
      </c>
    </row>
    <row r="180" spans="1:16" ht="15.75">
      <c r="A180" s="9" t="s">
        <v>179</v>
      </c>
      <c r="B180" s="10">
        <v>3.627563</v>
      </c>
      <c r="C180" s="11">
        <v>4</v>
      </c>
      <c r="D180" s="12">
        <v>3</v>
      </c>
      <c r="K180">
        <v>3.628032</v>
      </c>
      <c r="L180">
        <v>3.448179</v>
      </c>
      <c r="P180">
        <v>2.5</v>
      </c>
    </row>
    <row r="181" spans="1:16" ht="15.75">
      <c r="A181" s="9" t="s">
        <v>93</v>
      </c>
      <c r="B181" s="10">
        <v>3.631694</v>
      </c>
      <c r="C181" s="11">
        <v>4</v>
      </c>
      <c r="D181" s="12">
        <v>3</v>
      </c>
      <c r="F181">
        <v>3.5</v>
      </c>
      <c r="N181">
        <v>3</v>
      </c>
      <c r="P181">
        <v>2.5</v>
      </c>
    </row>
    <row r="182" spans="1:16" ht="15.75">
      <c r="A182" s="9" t="s">
        <v>5</v>
      </c>
      <c r="B182" s="10">
        <v>9.312232</v>
      </c>
      <c r="C182" s="11">
        <v>6</v>
      </c>
      <c r="D182" s="12">
        <v>7</v>
      </c>
      <c r="I182">
        <v>7.741945</v>
      </c>
      <c r="J182">
        <v>7.82</v>
      </c>
      <c r="K182">
        <v>6.555215</v>
      </c>
      <c r="L182">
        <v>6.554698</v>
      </c>
      <c r="M182">
        <v>10</v>
      </c>
      <c r="N182">
        <v>0</v>
      </c>
      <c r="P182">
        <v>1</v>
      </c>
    </row>
    <row r="183" spans="1:16" ht="15.75">
      <c r="A183" s="9" t="s">
        <v>9</v>
      </c>
      <c r="B183" s="10">
        <v>8.974169</v>
      </c>
      <c r="C183" s="11">
        <v>6</v>
      </c>
      <c r="D183" s="12">
        <v>7</v>
      </c>
      <c r="I183">
        <v>7.595755</v>
      </c>
      <c r="J183">
        <v>7.65</v>
      </c>
      <c r="K183">
        <v>6.226677</v>
      </c>
      <c r="L183">
        <v>6.106191</v>
      </c>
      <c r="M183">
        <v>8.5</v>
      </c>
      <c r="N183">
        <v>0</v>
      </c>
      <c r="P183">
        <v>1</v>
      </c>
    </row>
    <row r="184" spans="1:16" ht="15.75">
      <c r="A184" s="9" t="s">
        <v>126</v>
      </c>
      <c r="B184" s="10">
        <v>2.094402</v>
      </c>
      <c r="C184" s="11">
        <v>5</v>
      </c>
      <c r="D184" s="12">
        <v>5</v>
      </c>
      <c r="G184">
        <v>2.5</v>
      </c>
      <c r="K184">
        <v>3.412955</v>
      </c>
      <c r="L184">
        <v>3.00549</v>
      </c>
      <c r="N184">
        <v>3</v>
      </c>
      <c r="P184">
        <v>3.5</v>
      </c>
    </row>
    <row r="185" spans="1:18" ht="15.75">
      <c r="A185" s="9" t="s">
        <v>34</v>
      </c>
      <c r="B185" s="10">
        <v>5.692873</v>
      </c>
      <c r="C185" s="11">
        <v>9</v>
      </c>
      <c r="D185" s="12">
        <v>9</v>
      </c>
      <c r="G185">
        <v>8.5</v>
      </c>
      <c r="I185">
        <v>3.826097</v>
      </c>
      <c r="J185">
        <v>3.44</v>
      </c>
      <c r="K185">
        <v>5.137944</v>
      </c>
      <c r="L185">
        <v>4.836508</v>
      </c>
      <c r="N185">
        <v>2</v>
      </c>
      <c r="P185">
        <v>2</v>
      </c>
      <c r="Q185">
        <v>6.55</v>
      </c>
      <c r="R185">
        <v>6.47</v>
      </c>
    </row>
    <row r="186" spans="1:16" ht="15.75">
      <c r="A186" s="9" t="s">
        <v>157</v>
      </c>
      <c r="B186" s="10">
        <v>1.9736</v>
      </c>
      <c r="C186" s="11">
        <v>8</v>
      </c>
      <c r="D186" s="12">
        <v>8</v>
      </c>
      <c r="E186">
        <v>2.5</v>
      </c>
      <c r="G186">
        <v>2</v>
      </c>
      <c r="H186">
        <v>2</v>
      </c>
      <c r="K186">
        <v>3.61294</v>
      </c>
      <c r="L186">
        <v>3.574899</v>
      </c>
      <c r="N186">
        <v>4</v>
      </c>
      <c r="O186">
        <v>6.25</v>
      </c>
      <c r="P186">
        <v>4.5</v>
      </c>
    </row>
    <row r="187" spans="1:16" ht="15.75">
      <c r="A187" s="14" t="s">
        <v>117</v>
      </c>
      <c r="B187" s="10">
        <v>2.964783</v>
      </c>
      <c r="C187" s="11">
        <v>7</v>
      </c>
      <c r="D187" s="12">
        <v>7</v>
      </c>
      <c r="F187">
        <v>3.5</v>
      </c>
      <c r="G187">
        <v>4.5</v>
      </c>
      <c r="H187">
        <v>3</v>
      </c>
      <c r="K187">
        <v>3.043208</v>
      </c>
      <c r="L187">
        <v>3.089102</v>
      </c>
      <c r="N187">
        <v>3</v>
      </c>
      <c r="P187">
        <v>4</v>
      </c>
    </row>
    <row r="188" spans="1:18" ht="15.75">
      <c r="A188" s="9" t="s">
        <v>80</v>
      </c>
      <c r="B188" s="10">
        <v>3.4740510000000002</v>
      </c>
      <c r="C188" s="11">
        <v>9</v>
      </c>
      <c r="D188" s="12">
        <v>9</v>
      </c>
      <c r="G188">
        <v>5.5</v>
      </c>
      <c r="I188">
        <v>1.910458</v>
      </c>
      <c r="J188">
        <v>1.95</v>
      </c>
      <c r="K188">
        <v>3.954464</v>
      </c>
      <c r="L188">
        <v>3.877854</v>
      </c>
      <c r="N188">
        <v>3</v>
      </c>
      <c r="P188">
        <v>3</v>
      </c>
      <c r="Q188">
        <v>8</v>
      </c>
      <c r="R188">
        <v>7.63</v>
      </c>
    </row>
    <row r="189" spans="1:16" ht="15.75">
      <c r="A189" s="9" t="s">
        <v>127</v>
      </c>
      <c r="B189" s="10">
        <v>2.215429</v>
      </c>
      <c r="C189" s="11">
        <v>4</v>
      </c>
      <c r="D189" s="12">
        <v>5</v>
      </c>
      <c r="E189">
        <v>2</v>
      </c>
      <c r="H189">
        <v>3</v>
      </c>
      <c r="K189">
        <v>3.085023</v>
      </c>
      <c r="L189">
        <v>3.226984</v>
      </c>
      <c r="P189">
        <v>4</v>
      </c>
    </row>
    <row r="190" spans="1:16" ht="15.75">
      <c r="A190" s="9" t="s">
        <v>135</v>
      </c>
      <c r="B190" s="10">
        <v>2.652174</v>
      </c>
      <c r="C190" s="11">
        <v>6</v>
      </c>
      <c r="D190" s="12">
        <v>5</v>
      </c>
      <c r="F190">
        <v>3</v>
      </c>
      <c r="G190">
        <v>3</v>
      </c>
      <c r="H190">
        <v>2</v>
      </c>
      <c r="N190">
        <v>2</v>
      </c>
      <c r="P190">
        <v>3</v>
      </c>
    </row>
    <row r="191" spans="1:16" ht="15.75">
      <c r="A191" s="9" t="s">
        <v>99</v>
      </c>
      <c r="B191" s="10">
        <v>2.368982</v>
      </c>
      <c r="C191" s="11">
        <v>3</v>
      </c>
      <c r="D191" s="12">
        <v>3</v>
      </c>
      <c r="E191">
        <v>3.5</v>
      </c>
      <c r="H191">
        <v>3.5</v>
      </c>
      <c r="P191">
        <v>3.5</v>
      </c>
    </row>
    <row r="192" spans="1:16" ht="15.75">
      <c r="A192" s="9" t="s">
        <v>72</v>
      </c>
      <c r="B192" s="10">
        <v>3.566464</v>
      </c>
      <c r="C192" s="11">
        <v>4</v>
      </c>
      <c r="D192" s="12">
        <v>4</v>
      </c>
      <c r="K192">
        <v>3.384226</v>
      </c>
      <c r="L192">
        <v>3.929692</v>
      </c>
      <c r="N192">
        <v>3</v>
      </c>
      <c r="P192">
        <v>2.5</v>
      </c>
    </row>
    <row r="193" spans="1:16" ht="15.75">
      <c r="A193" s="9" t="s">
        <v>58</v>
      </c>
      <c r="B193" s="10">
        <v>4.436367</v>
      </c>
      <c r="C193" s="11">
        <v>6</v>
      </c>
      <c r="D193" s="12">
        <v>6</v>
      </c>
      <c r="F193">
        <v>3</v>
      </c>
      <c r="G193">
        <v>3.5</v>
      </c>
      <c r="K193">
        <v>5.20598</v>
      </c>
      <c r="L193">
        <v>5.267976</v>
      </c>
      <c r="N193">
        <v>3</v>
      </c>
      <c r="P193">
        <v>2.5</v>
      </c>
    </row>
    <row r="194" spans="1:16" ht="15.75">
      <c r="A194" s="9" t="s">
        <v>55</v>
      </c>
      <c r="B194" s="10">
        <v>4.614556</v>
      </c>
      <c r="C194" s="11">
        <v>7</v>
      </c>
      <c r="D194" s="12">
        <v>8</v>
      </c>
      <c r="G194">
        <v>6</v>
      </c>
      <c r="I194">
        <v>3.00001</v>
      </c>
      <c r="J194">
        <v>3.14</v>
      </c>
      <c r="K194">
        <v>4.101521</v>
      </c>
      <c r="L194">
        <v>4.146206</v>
      </c>
      <c r="M194">
        <v>1</v>
      </c>
      <c r="N194">
        <v>3</v>
      </c>
      <c r="P194">
        <v>2.5</v>
      </c>
    </row>
    <row r="195" spans="1:16" ht="15.75">
      <c r="A195" s="9" t="s">
        <v>166</v>
      </c>
      <c r="B195" s="10">
        <v>1.834591</v>
      </c>
      <c r="C195" s="11">
        <v>5</v>
      </c>
      <c r="D195" s="12">
        <v>4</v>
      </c>
      <c r="G195">
        <v>2.5</v>
      </c>
      <c r="N195">
        <v>4</v>
      </c>
      <c r="O195">
        <v>6.75</v>
      </c>
      <c r="P195">
        <v>4</v>
      </c>
    </row>
    <row r="196" spans="1:4" ht="15.75">
      <c r="A196" s="9" t="s">
        <v>208</v>
      </c>
      <c r="B196" s="10">
        <v>7.25666</v>
      </c>
      <c r="C196" s="11">
        <v>1</v>
      </c>
      <c r="D196" s="12">
        <v>0</v>
      </c>
    </row>
    <row r="197" spans="1:16" ht="15.75">
      <c r="A197" s="9" t="s">
        <v>209</v>
      </c>
      <c r="B197" s="10">
        <v>2.966842</v>
      </c>
      <c r="C197" s="11">
        <v>2</v>
      </c>
      <c r="D197" s="12">
        <v>2</v>
      </c>
      <c r="E197">
        <v>3</v>
      </c>
      <c r="P197">
        <v>3</v>
      </c>
    </row>
    <row r="198" spans="1:18" ht="15.75">
      <c r="A198" s="9" t="s">
        <v>173</v>
      </c>
      <c r="B198" s="10">
        <v>7.275905</v>
      </c>
      <c r="C198" s="11">
        <v>8</v>
      </c>
      <c r="D198" s="12">
        <v>9</v>
      </c>
      <c r="I198">
        <v>4.938063</v>
      </c>
      <c r="J198">
        <v>5.86</v>
      </c>
      <c r="K198">
        <v>5.915021</v>
      </c>
      <c r="L198">
        <v>4.840578</v>
      </c>
      <c r="M198">
        <v>5.5</v>
      </c>
      <c r="N198">
        <v>0</v>
      </c>
      <c r="P198">
        <v>1.5</v>
      </c>
      <c r="Q198">
        <v>1.18</v>
      </c>
      <c r="R198">
        <v>2.89</v>
      </c>
    </row>
    <row r="199" spans="1:16" ht="15.75">
      <c r="A199" s="9" t="s">
        <v>128</v>
      </c>
      <c r="B199" s="10">
        <v>2.557804</v>
      </c>
      <c r="C199" s="11">
        <v>7</v>
      </c>
      <c r="D199" s="12">
        <v>7</v>
      </c>
      <c r="F199">
        <v>3</v>
      </c>
      <c r="G199">
        <v>5</v>
      </c>
      <c r="H199">
        <v>3</v>
      </c>
      <c r="K199">
        <v>2.798571</v>
      </c>
      <c r="L199">
        <v>2.736634</v>
      </c>
      <c r="N199">
        <v>3</v>
      </c>
      <c r="P199">
        <v>4</v>
      </c>
    </row>
    <row r="200" spans="1:16" ht="15.75">
      <c r="A200" s="9" t="s">
        <v>136</v>
      </c>
      <c r="B200" s="10">
        <v>2.508787</v>
      </c>
      <c r="C200" s="11">
        <v>8</v>
      </c>
      <c r="D200" s="12">
        <v>8</v>
      </c>
      <c r="G200">
        <v>4.5</v>
      </c>
      <c r="I200">
        <v>0.4727373</v>
      </c>
      <c r="J200">
        <v>0.65</v>
      </c>
      <c r="K200">
        <v>3.333917</v>
      </c>
      <c r="L200">
        <v>2.698996</v>
      </c>
      <c r="N200">
        <v>4</v>
      </c>
      <c r="O200">
        <v>5.75</v>
      </c>
      <c r="P200">
        <v>4</v>
      </c>
    </row>
    <row r="201" spans="1:16" ht="15.75">
      <c r="A201" s="9" t="s">
        <v>28</v>
      </c>
      <c r="B201" s="10">
        <v>5.909849</v>
      </c>
      <c r="C201" s="11">
        <v>5</v>
      </c>
      <c r="D201" s="12">
        <v>5</v>
      </c>
      <c r="G201">
        <v>6.5</v>
      </c>
      <c r="K201">
        <v>5.625397</v>
      </c>
      <c r="L201">
        <v>5.865531</v>
      </c>
      <c r="N201">
        <v>2</v>
      </c>
      <c r="P201">
        <v>1.5</v>
      </c>
    </row>
    <row r="202" spans="1:16" ht="15.75">
      <c r="A202" s="9" t="s">
        <v>20</v>
      </c>
      <c r="B202" s="10">
        <v>7.67809</v>
      </c>
      <c r="C202" s="11">
        <v>6</v>
      </c>
      <c r="D202" s="12">
        <v>7</v>
      </c>
      <c r="I202">
        <v>6.380962</v>
      </c>
      <c r="J202">
        <v>6.38</v>
      </c>
      <c r="K202">
        <v>5.437698</v>
      </c>
      <c r="L202">
        <v>5.867164</v>
      </c>
      <c r="M202">
        <v>7</v>
      </c>
      <c r="N202">
        <v>0</v>
      </c>
      <c r="P202">
        <v>1.5</v>
      </c>
    </row>
    <row r="203" spans="1:16" ht="15.75">
      <c r="A203" s="9" t="s">
        <v>23</v>
      </c>
      <c r="B203" s="10">
        <v>6.854659</v>
      </c>
      <c r="C203" s="11">
        <v>5</v>
      </c>
      <c r="D203" s="12">
        <v>5</v>
      </c>
      <c r="G203">
        <v>9</v>
      </c>
      <c r="K203">
        <v>5.165097</v>
      </c>
      <c r="L203">
        <v>5.190886</v>
      </c>
      <c r="N203">
        <v>1</v>
      </c>
      <c r="P203">
        <v>1.5</v>
      </c>
    </row>
    <row r="204" spans="1:16" ht="15.75">
      <c r="A204" s="9" t="s">
        <v>167</v>
      </c>
      <c r="B204" s="10">
        <v>1.770648</v>
      </c>
      <c r="C204" s="11">
        <v>8</v>
      </c>
      <c r="D204" s="12">
        <v>6</v>
      </c>
      <c r="E204">
        <v>2.5</v>
      </c>
      <c r="G204">
        <v>2</v>
      </c>
      <c r="H204">
        <v>1.5</v>
      </c>
      <c r="N204">
        <v>4</v>
      </c>
      <c r="O204">
        <v>6.5</v>
      </c>
      <c r="P204">
        <v>4</v>
      </c>
    </row>
    <row r="205" spans="1:16" ht="15.75">
      <c r="A205" s="9" t="s">
        <v>73</v>
      </c>
      <c r="B205" s="10">
        <v>2.867121</v>
      </c>
      <c r="C205" s="11">
        <v>3</v>
      </c>
      <c r="D205" s="12">
        <v>3</v>
      </c>
      <c r="E205">
        <v>3</v>
      </c>
      <c r="H205">
        <v>3</v>
      </c>
      <c r="P205">
        <v>2.5</v>
      </c>
    </row>
    <row r="206" spans="1:16" ht="15.75">
      <c r="A206" s="9" t="s">
        <v>160</v>
      </c>
      <c r="B206" s="10">
        <v>1.883525</v>
      </c>
      <c r="C206" s="11">
        <v>7</v>
      </c>
      <c r="D206" s="12">
        <v>7</v>
      </c>
      <c r="G206">
        <v>2</v>
      </c>
      <c r="I206">
        <v>0.9565318</v>
      </c>
      <c r="J206">
        <v>0.68</v>
      </c>
      <c r="K206">
        <v>2.742338</v>
      </c>
      <c r="L206">
        <v>2.759048</v>
      </c>
      <c r="N206">
        <v>4</v>
      </c>
      <c r="P206">
        <v>4</v>
      </c>
    </row>
    <row r="207" spans="1:18" ht="15.75">
      <c r="A207" s="9" t="s">
        <v>180</v>
      </c>
      <c r="B207" s="10">
        <v>2.701029</v>
      </c>
      <c r="C207" s="11">
        <v>9</v>
      </c>
      <c r="D207" s="12">
        <v>9</v>
      </c>
      <c r="E207">
        <v>4</v>
      </c>
      <c r="G207">
        <v>3.5</v>
      </c>
      <c r="H207">
        <v>3</v>
      </c>
      <c r="K207">
        <v>3.147436</v>
      </c>
      <c r="L207">
        <v>3.296395</v>
      </c>
      <c r="N207">
        <v>4</v>
      </c>
      <c r="P207">
        <v>4</v>
      </c>
      <c r="Q207">
        <v>7.75</v>
      </c>
      <c r="R207">
        <v>7.11</v>
      </c>
    </row>
    <row r="208" spans="1:14" ht="15.75">
      <c r="A208" s="9" t="s">
        <v>210</v>
      </c>
      <c r="B208" s="10">
        <v>5.257179</v>
      </c>
      <c r="C208" s="11">
        <v>1</v>
      </c>
      <c r="D208" s="12">
        <v>1</v>
      </c>
      <c r="N208">
        <v>1</v>
      </c>
    </row>
    <row r="209" spans="1:16" ht="15.75">
      <c r="A209" s="9" t="s">
        <v>211</v>
      </c>
      <c r="B209" s="10">
        <v>5.919518</v>
      </c>
      <c r="C209" s="11">
        <v>1</v>
      </c>
      <c r="D209" s="12">
        <v>1</v>
      </c>
      <c r="P209">
        <v>2</v>
      </c>
    </row>
    <row r="210" spans="1:16" ht="15.75">
      <c r="A210" s="9" t="s">
        <v>148</v>
      </c>
      <c r="B210" s="10">
        <v>2.316319</v>
      </c>
      <c r="C210" s="11">
        <v>5</v>
      </c>
      <c r="D210" s="12">
        <v>4</v>
      </c>
      <c r="G210">
        <v>3.5</v>
      </c>
      <c r="H210">
        <v>3</v>
      </c>
      <c r="N210">
        <v>4</v>
      </c>
      <c r="P210">
        <v>4.5</v>
      </c>
    </row>
    <row r="211" spans="1:16" ht="15.75">
      <c r="A211" s="9" t="s">
        <v>100</v>
      </c>
      <c r="B211" s="10">
        <v>2.761789</v>
      </c>
      <c r="C211" s="11">
        <v>7</v>
      </c>
      <c r="D211" s="12">
        <v>7</v>
      </c>
      <c r="F211">
        <v>3.5</v>
      </c>
      <c r="G211">
        <v>4.5</v>
      </c>
      <c r="H211">
        <v>3</v>
      </c>
      <c r="K211">
        <v>3.420906</v>
      </c>
      <c r="L211">
        <v>3.82672</v>
      </c>
      <c r="N211">
        <v>3</v>
      </c>
      <c r="P211">
        <v>3.5</v>
      </c>
    </row>
    <row r="212" spans="1:16" ht="15.75">
      <c r="A212" s="9" t="s">
        <v>137</v>
      </c>
      <c r="B212" s="10">
        <v>1.786823</v>
      </c>
      <c r="C212" s="11">
        <v>7</v>
      </c>
      <c r="D212" s="12">
        <v>7</v>
      </c>
      <c r="F212">
        <v>1.5</v>
      </c>
      <c r="G212">
        <v>2</v>
      </c>
      <c r="H212">
        <v>1</v>
      </c>
      <c r="K212">
        <v>3.617881</v>
      </c>
      <c r="L212">
        <v>3.649596</v>
      </c>
      <c r="N212">
        <v>3</v>
      </c>
      <c r="P212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19">
      <selection activeCell="D119" sqref="D119"/>
    </sheetView>
  </sheetViews>
  <sheetFormatPr defaultColWidth="9.140625" defaultRowHeight="12.75"/>
  <cols>
    <col min="1" max="1" width="4.7109375" style="23" customWidth="1"/>
    <col min="2" max="2" width="32.57421875" style="23" customWidth="1"/>
    <col min="3" max="3" width="9.140625" style="23" customWidth="1"/>
  </cols>
  <sheetData>
    <row r="1" spans="1:7" ht="52.5" customHeight="1">
      <c r="A1" s="32" t="s">
        <v>284</v>
      </c>
      <c r="B1" s="38" t="s">
        <v>287</v>
      </c>
      <c r="C1" s="38" t="s">
        <v>285</v>
      </c>
      <c r="D1" s="27" t="s">
        <v>286</v>
      </c>
      <c r="E1" s="38" t="s">
        <v>288</v>
      </c>
      <c r="F1" s="39" t="s">
        <v>289</v>
      </c>
      <c r="G1" s="39"/>
    </row>
    <row r="2" spans="1:7" ht="27" customHeight="1">
      <c r="A2" s="32"/>
      <c r="B2" s="38"/>
      <c r="C2" s="38"/>
      <c r="D2" s="27"/>
      <c r="E2" s="38"/>
      <c r="F2" s="18" t="s">
        <v>270</v>
      </c>
      <c r="G2" s="18" t="s">
        <v>271</v>
      </c>
    </row>
    <row r="3" spans="1:7" ht="12.75">
      <c r="A3" s="40">
        <v>1</v>
      </c>
      <c r="B3" s="40" t="s">
        <v>2</v>
      </c>
      <c r="C3" s="41">
        <v>9.462681</v>
      </c>
      <c r="D3" s="1">
        <v>9</v>
      </c>
      <c r="E3" s="17">
        <v>0.0485994</v>
      </c>
      <c r="F3" s="2">
        <v>9.698064</v>
      </c>
      <c r="G3" s="2">
        <v>9.133939</v>
      </c>
    </row>
    <row r="4" spans="1:7" ht="12.75">
      <c r="A4" s="40">
        <v>2</v>
      </c>
      <c r="B4" s="40" t="s">
        <v>1</v>
      </c>
      <c r="C4" s="41">
        <v>9.39208</v>
      </c>
      <c r="D4" s="1">
        <v>8</v>
      </c>
      <c r="E4" s="17">
        <v>0.0546932</v>
      </c>
      <c r="F4" s="2">
        <v>9.530385</v>
      </c>
      <c r="G4" s="2">
        <v>9.133939</v>
      </c>
    </row>
    <row r="5" spans="1:7" ht="12.75">
      <c r="A5" s="40">
        <v>2</v>
      </c>
      <c r="B5" s="40" t="s">
        <v>4</v>
      </c>
      <c r="C5" s="41">
        <v>9.403927</v>
      </c>
      <c r="D5" s="1">
        <v>8</v>
      </c>
      <c r="E5" s="17">
        <v>0.0689757</v>
      </c>
      <c r="F5" s="2">
        <v>9.791739</v>
      </c>
      <c r="G5" s="2">
        <v>9.133939</v>
      </c>
    </row>
    <row r="6" spans="1:7" ht="12.75">
      <c r="A6" s="40">
        <v>4</v>
      </c>
      <c r="B6" s="40" t="s">
        <v>5</v>
      </c>
      <c r="C6" s="41">
        <v>9.298488</v>
      </c>
      <c r="D6" s="1">
        <v>9</v>
      </c>
      <c r="E6" s="17">
        <v>0.0768482</v>
      </c>
      <c r="F6" s="2">
        <v>9.698064</v>
      </c>
      <c r="G6" s="2">
        <v>8.944249</v>
      </c>
    </row>
    <row r="7" spans="1:7" ht="12.75">
      <c r="A7" s="40">
        <v>5</v>
      </c>
      <c r="B7" s="40" t="s">
        <v>3</v>
      </c>
      <c r="C7" s="41">
        <v>9.166839</v>
      </c>
      <c r="D7" s="1">
        <v>12</v>
      </c>
      <c r="E7" s="17">
        <v>0.1305526</v>
      </c>
      <c r="F7" s="2">
        <v>9.498153</v>
      </c>
      <c r="G7" s="2">
        <v>8.092558</v>
      </c>
    </row>
    <row r="8" spans="1:7" ht="12.75">
      <c r="A8" s="40">
        <v>6</v>
      </c>
      <c r="B8" s="40" t="s">
        <v>10</v>
      </c>
      <c r="C8" s="41">
        <v>8.989854</v>
      </c>
      <c r="D8" s="1">
        <v>9</v>
      </c>
      <c r="E8" s="17">
        <v>0.0658152</v>
      </c>
      <c r="F8" s="2">
        <v>9.318035</v>
      </c>
      <c r="G8" s="2">
        <v>8.65344</v>
      </c>
    </row>
    <row r="9" spans="1:7" ht="12.75">
      <c r="A9" s="40">
        <v>7</v>
      </c>
      <c r="B9" s="40" t="s">
        <v>7</v>
      </c>
      <c r="C9" s="41">
        <v>8.894497</v>
      </c>
      <c r="D9" s="1">
        <v>9</v>
      </c>
      <c r="E9" s="17">
        <v>0.105207</v>
      </c>
      <c r="F9" s="2">
        <v>9.318035</v>
      </c>
      <c r="G9" s="2">
        <v>8.117478</v>
      </c>
    </row>
    <row r="10" spans="1:7" ht="12.75">
      <c r="A10" s="40">
        <v>8</v>
      </c>
      <c r="B10" s="40" t="s">
        <v>8</v>
      </c>
      <c r="C10" s="41">
        <v>8.844156</v>
      </c>
      <c r="D10" s="1">
        <v>11</v>
      </c>
      <c r="E10" s="17">
        <v>0.1232545</v>
      </c>
      <c r="F10" s="2">
        <v>9.420731</v>
      </c>
      <c r="G10" s="2">
        <v>8.150993</v>
      </c>
    </row>
    <row r="11" spans="1:7" ht="12.75">
      <c r="A11" s="40">
        <v>8</v>
      </c>
      <c r="B11" s="40" t="s">
        <v>9</v>
      </c>
      <c r="C11" s="41">
        <v>8.801674</v>
      </c>
      <c r="D11" s="1">
        <v>8</v>
      </c>
      <c r="E11" s="17">
        <v>0.216323</v>
      </c>
      <c r="F11" s="2">
        <v>9.449851</v>
      </c>
      <c r="G11" s="2">
        <v>7.530872</v>
      </c>
    </row>
    <row r="12" spans="1:7" ht="12.75">
      <c r="A12" s="40">
        <v>10</v>
      </c>
      <c r="B12" s="40" t="s">
        <v>6</v>
      </c>
      <c r="C12" s="41">
        <v>8.672457</v>
      </c>
      <c r="D12" s="1">
        <v>9</v>
      </c>
      <c r="E12" s="17">
        <v>0.1528343</v>
      </c>
      <c r="F12" s="2">
        <v>9.318035</v>
      </c>
      <c r="G12" s="2">
        <v>8.076194</v>
      </c>
    </row>
    <row r="13" spans="1:7" ht="12.75">
      <c r="A13" s="40">
        <v>11</v>
      </c>
      <c r="B13" s="40" t="s">
        <v>12</v>
      </c>
      <c r="C13" s="41">
        <v>8.50703</v>
      </c>
      <c r="D13" s="1">
        <v>8</v>
      </c>
      <c r="E13" s="17">
        <v>0.2536243</v>
      </c>
      <c r="F13" s="2">
        <v>9.099897</v>
      </c>
      <c r="G13" s="2">
        <v>7.063669</v>
      </c>
    </row>
    <row r="14" spans="1:7" ht="12.75">
      <c r="A14" s="40">
        <v>12</v>
      </c>
      <c r="B14" s="40" t="s">
        <v>13</v>
      </c>
      <c r="C14" s="41">
        <v>8.389815</v>
      </c>
      <c r="D14" s="1">
        <v>11</v>
      </c>
      <c r="E14" s="17">
        <v>0.1705054</v>
      </c>
      <c r="F14" s="2">
        <v>9.133939</v>
      </c>
      <c r="G14" s="2">
        <v>7.337774</v>
      </c>
    </row>
    <row r="15" spans="1:7" ht="12.75">
      <c r="A15" s="40">
        <v>13</v>
      </c>
      <c r="B15" s="40" t="s">
        <v>11</v>
      </c>
      <c r="C15" s="41">
        <v>8.274027</v>
      </c>
      <c r="D15" s="1">
        <v>8</v>
      </c>
      <c r="E15" s="17">
        <v>0.2703263</v>
      </c>
      <c r="F15" s="2">
        <v>9.476295</v>
      </c>
      <c r="G15" s="2">
        <v>7.063669</v>
      </c>
    </row>
    <row r="16" spans="1:7" ht="12.75">
      <c r="A16" s="40">
        <v>14</v>
      </c>
      <c r="B16" s="40" t="s">
        <v>16</v>
      </c>
      <c r="C16" s="41">
        <v>8.046144</v>
      </c>
      <c r="D16" s="1">
        <v>10</v>
      </c>
      <c r="E16" s="17">
        <v>0.1840346</v>
      </c>
      <c r="F16" s="2">
        <v>9.133939</v>
      </c>
      <c r="G16" s="2">
        <v>7.065256</v>
      </c>
    </row>
    <row r="17" spans="1:7" ht="12.75">
      <c r="A17" s="40">
        <v>14</v>
      </c>
      <c r="B17" s="40" t="s">
        <v>18</v>
      </c>
      <c r="C17" s="41">
        <v>8.0409</v>
      </c>
      <c r="D17" s="1">
        <v>12</v>
      </c>
      <c r="E17" s="17">
        <v>0.2671987</v>
      </c>
      <c r="F17" s="2">
        <v>9.074059</v>
      </c>
      <c r="G17" s="2">
        <v>5.702449</v>
      </c>
    </row>
    <row r="18" spans="1:7" ht="12.75">
      <c r="A18" s="40">
        <v>16</v>
      </c>
      <c r="B18" s="40" t="s">
        <v>15</v>
      </c>
      <c r="C18" s="41">
        <v>7.786903</v>
      </c>
      <c r="D18" s="1">
        <v>10</v>
      </c>
      <c r="E18" s="17">
        <v>0.2411189</v>
      </c>
      <c r="F18" s="2">
        <v>8.944249</v>
      </c>
      <c r="G18" s="2">
        <v>6.696539</v>
      </c>
    </row>
    <row r="19" spans="1:7" ht="12.75">
      <c r="A19" s="40">
        <v>16</v>
      </c>
      <c r="B19" s="40" t="s">
        <v>17</v>
      </c>
      <c r="C19" s="41">
        <v>7.773902</v>
      </c>
      <c r="D19" s="1">
        <v>4</v>
      </c>
      <c r="E19" s="17">
        <v>0.4016619</v>
      </c>
      <c r="F19" s="2">
        <v>9.133939</v>
      </c>
      <c r="G19" s="2">
        <v>7.093023</v>
      </c>
    </row>
    <row r="20" spans="1:7" ht="12.75">
      <c r="A20" s="40">
        <v>16</v>
      </c>
      <c r="B20" s="40" t="s">
        <v>20</v>
      </c>
      <c r="C20" s="41">
        <v>7.775084</v>
      </c>
      <c r="D20" s="1">
        <v>10</v>
      </c>
      <c r="E20" s="17">
        <v>0.1490973</v>
      </c>
      <c r="F20" s="2">
        <v>8.293952</v>
      </c>
      <c r="G20" s="2">
        <v>7.063669</v>
      </c>
    </row>
    <row r="21" spans="1:7" ht="12.75">
      <c r="A21" s="40">
        <v>19</v>
      </c>
      <c r="B21" s="40" t="s">
        <v>22</v>
      </c>
      <c r="C21" s="41">
        <v>7.487431</v>
      </c>
      <c r="D21" s="1">
        <v>9</v>
      </c>
      <c r="E21" s="17">
        <v>0.2100711</v>
      </c>
      <c r="F21" s="2">
        <v>8.944249</v>
      </c>
      <c r="G21" s="2">
        <v>6.696539</v>
      </c>
    </row>
    <row r="22" spans="1:7" ht="12.75">
      <c r="A22" s="40">
        <v>19</v>
      </c>
      <c r="B22" s="40" t="s">
        <v>14</v>
      </c>
      <c r="C22" s="41">
        <v>7.536039</v>
      </c>
      <c r="D22" s="1">
        <v>8</v>
      </c>
      <c r="E22" s="17">
        <v>0.231835</v>
      </c>
      <c r="F22" s="2">
        <v>8.735157</v>
      </c>
      <c r="G22" s="2">
        <v>6.480395</v>
      </c>
    </row>
    <row r="23" spans="1:7" ht="12.75">
      <c r="A23" s="40">
        <v>21</v>
      </c>
      <c r="B23" s="40" t="s">
        <v>172</v>
      </c>
      <c r="C23" s="41">
        <v>7.289454</v>
      </c>
      <c r="D23" s="1">
        <v>3</v>
      </c>
      <c r="E23" s="17">
        <v>0.1100036</v>
      </c>
      <c r="F23" s="2">
        <v>7.530872</v>
      </c>
      <c r="G23" s="2">
        <v>7.063669</v>
      </c>
    </row>
    <row r="24" spans="1:7" ht="12.75">
      <c r="A24" s="40">
        <v>22</v>
      </c>
      <c r="B24" s="40" t="s">
        <v>21</v>
      </c>
      <c r="C24" s="41">
        <v>7.213856</v>
      </c>
      <c r="D24" s="1">
        <v>11</v>
      </c>
      <c r="E24" s="17">
        <v>0.2117791</v>
      </c>
      <c r="F24" s="2">
        <v>8.718776</v>
      </c>
      <c r="G24" s="2">
        <v>6.292954</v>
      </c>
    </row>
    <row r="25" spans="1:7" ht="12.75">
      <c r="A25" s="40">
        <v>22</v>
      </c>
      <c r="B25" s="40" t="s">
        <v>19</v>
      </c>
      <c r="C25" s="41">
        <v>7.155269</v>
      </c>
      <c r="D25" s="1">
        <v>7</v>
      </c>
      <c r="E25" s="17">
        <v>0.7936602</v>
      </c>
      <c r="F25" s="2">
        <v>9.318035</v>
      </c>
      <c r="G25" s="2">
        <v>3.679111</v>
      </c>
    </row>
    <row r="26" spans="1:7" ht="12.75">
      <c r="A26" s="40">
        <v>24</v>
      </c>
      <c r="B26" s="40" t="s">
        <v>276</v>
      </c>
      <c r="C26" s="41">
        <v>7.135683</v>
      </c>
      <c r="D26" s="1">
        <v>12</v>
      </c>
      <c r="E26" s="17">
        <v>0.4049629</v>
      </c>
      <c r="F26" s="2">
        <v>9.167364</v>
      </c>
      <c r="G26" s="2">
        <v>4.511918</v>
      </c>
    </row>
    <row r="27" spans="1:7" ht="12.75">
      <c r="A27" s="40">
        <v>25</v>
      </c>
      <c r="B27" s="40" t="s">
        <v>24</v>
      </c>
      <c r="C27" s="41">
        <v>7.005064</v>
      </c>
      <c r="D27" s="1">
        <v>10</v>
      </c>
      <c r="E27" s="17">
        <v>0.2656018</v>
      </c>
      <c r="F27" s="2">
        <v>8.150993</v>
      </c>
      <c r="G27" s="2">
        <v>5.702449</v>
      </c>
    </row>
    <row r="28" spans="1:7" ht="12.75">
      <c r="A28" s="40">
        <v>25</v>
      </c>
      <c r="B28" s="40" t="s">
        <v>174</v>
      </c>
      <c r="C28" s="41">
        <v>7.018194</v>
      </c>
      <c r="D28" s="1">
        <v>3</v>
      </c>
      <c r="E28" s="17">
        <v>0.2550165</v>
      </c>
      <c r="F28" s="2">
        <v>7.530872</v>
      </c>
      <c r="G28" s="2">
        <v>6.460042</v>
      </c>
    </row>
    <row r="29" spans="1:7" ht="12.75">
      <c r="A29" s="40">
        <v>25</v>
      </c>
      <c r="B29" s="40" t="s">
        <v>23</v>
      </c>
      <c r="C29" s="41">
        <v>7.04446</v>
      </c>
      <c r="D29" s="1">
        <v>6</v>
      </c>
      <c r="E29" s="17">
        <v>0.2833136</v>
      </c>
      <c r="F29" s="2">
        <v>8.33074</v>
      </c>
      <c r="G29" s="2">
        <v>6.322278</v>
      </c>
    </row>
    <row r="30" spans="1:7" ht="12.75">
      <c r="A30" s="40">
        <v>28</v>
      </c>
      <c r="B30" s="40" t="s">
        <v>28</v>
      </c>
      <c r="C30" s="41">
        <v>6.822888</v>
      </c>
      <c r="D30" s="1">
        <v>8</v>
      </c>
      <c r="E30" s="17">
        <v>0.4554553</v>
      </c>
      <c r="F30" s="2">
        <v>9.000706</v>
      </c>
      <c r="G30" s="2">
        <v>4.903588</v>
      </c>
    </row>
    <row r="31" spans="1:7" ht="12.75">
      <c r="A31" s="40">
        <v>29</v>
      </c>
      <c r="B31" s="40" t="s">
        <v>25</v>
      </c>
      <c r="C31" s="41">
        <v>6.353611</v>
      </c>
      <c r="D31" s="1">
        <v>10</v>
      </c>
      <c r="E31" s="17">
        <v>0.2911053</v>
      </c>
      <c r="F31" s="2">
        <v>8.456448</v>
      </c>
      <c r="G31" s="2">
        <v>5.057702</v>
      </c>
    </row>
    <row r="32" spans="1:7" ht="12.75">
      <c r="A32" s="40">
        <v>30</v>
      </c>
      <c r="B32" s="40" t="s">
        <v>27</v>
      </c>
      <c r="C32" s="41">
        <v>6.265644</v>
      </c>
      <c r="D32" s="1">
        <v>5</v>
      </c>
      <c r="E32" s="17">
        <v>0.3703165</v>
      </c>
      <c r="F32" s="2">
        <v>7.273821</v>
      </c>
      <c r="G32" s="2">
        <v>5.010943</v>
      </c>
    </row>
    <row r="33" spans="1:7" ht="12.75">
      <c r="A33" s="40">
        <v>31</v>
      </c>
      <c r="B33" s="40" t="s">
        <v>30</v>
      </c>
      <c r="C33" s="41">
        <v>6.2296</v>
      </c>
      <c r="D33" s="1">
        <v>9</v>
      </c>
      <c r="E33" s="17">
        <v>0.2843665</v>
      </c>
      <c r="F33" s="2">
        <v>7.273821</v>
      </c>
      <c r="G33" s="2">
        <v>4.468203</v>
      </c>
    </row>
    <row r="34" spans="1:7" ht="12.75">
      <c r="A34" s="40">
        <v>32</v>
      </c>
      <c r="B34" s="40" t="s">
        <v>32</v>
      </c>
      <c r="C34" s="41">
        <v>6.077882</v>
      </c>
      <c r="D34" s="1">
        <v>7</v>
      </c>
      <c r="E34" s="17">
        <v>0.1913055</v>
      </c>
      <c r="F34" s="2">
        <v>7.063669</v>
      </c>
      <c r="G34" s="2">
        <v>5.409258</v>
      </c>
    </row>
    <row r="35" spans="1:7" ht="12.75">
      <c r="A35" s="40">
        <v>32</v>
      </c>
      <c r="B35" s="40" t="s">
        <v>31</v>
      </c>
      <c r="C35" s="41">
        <v>6.097609</v>
      </c>
      <c r="D35" s="1">
        <v>8</v>
      </c>
      <c r="E35" s="17">
        <v>0.4208603</v>
      </c>
      <c r="F35" s="2">
        <v>7.530872</v>
      </c>
      <c r="G35" s="2">
        <v>4.511918</v>
      </c>
    </row>
    <row r="36" spans="1:7" ht="12.75">
      <c r="A36" s="40">
        <v>32</v>
      </c>
      <c r="B36" s="40" t="s">
        <v>34</v>
      </c>
      <c r="C36" s="41">
        <v>6.136312</v>
      </c>
      <c r="D36" s="1">
        <v>10</v>
      </c>
      <c r="E36" s="17">
        <v>0.3094575</v>
      </c>
      <c r="F36" s="2">
        <v>8.33074</v>
      </c>
      <c r="G36" s="2">
        <v>5.057702</v>
      </c>
    </row>
    <row r="37" spans="1:7" ht="12.75">
      <c r="A37" s="40">
        <v>35</v>
      </c>
      <c r="B37" s="40" t="s">
        <v>26</v>
      </c>
      <c r="C37" s="41">
        <v>5.870487</v>
      </c>
      <c r="D37" s="1">
        <v>8</v>
      </c>
      <c r="E37" s="17">
        <v>0.3941167</v>
      </c>
      <c r="F37" s="2">
        <v>7.530872</v>
      </c>
      <c r="G37" s="2">
        <v>4.478443</v>
      </c>
    </row>
    <row r="38" spans="1:7" ht="12.75">
      <c r="A38" s="40">
        <v>36</v>
      </c>
      <c r="B38" s="40" t="s">
        <v>29</v>
      </c>
      <c r="C38" s="41">
        <v>5.80688</v>
      </c>
      <c r="D38" s="1">
        <v>7</v>
      </c>
      <c r="E38" s="17">
        <v>0.2672281</v>
      </c>
      <c r="F38" s="2">
        <v>6.480395</v>
      </c>
      <c r="G38" s="2">
        <v>4.422241</v>
      </c>
    </row>
    <row r="39" spans="1:7" ht="12.75">
      <c r="A39" s="40">
        <v>36</v>
      </c>
      <c r="B39" s="40" t="s">
        <v>175</v>
      </c>
      <c r="C39" s="41">
        <v>5.761158</v>
      </c>
      <c r="D39" s="1">
        <v>3</v>
      </c>
      <c r="E39" s="17">
        <v>0.7287493</v>
      </c>
      <c r="F39" s="2">
        <v>7.530872</v>
      </c>
      <c r="G39" s="2">
        <v>4.694899</v>
      </c>
    </row>
    <row r="40" spans="1:7" ht="12.75">
      <c r="A40" s="40">
        <v>38</v>
      </c>
      <c r="B40" s="40" t="s">
        <v>35</v>
      </c>
      <c r="C40" s="41">
        <v>5.742364</v>
      </c>
      <c r="D40" s="1">
        <v>4</v>
      </c>
      <c r="E40" s="17">
        <v>0.2767565</v>
      </c>
      <c r="F40" s="2">
        <v>6.460042</v>
      </c>
      <c r="G40" s="2">
        <v>4.903588</v>
      </c>
    </row>
    <row r="41" spans="1:7" ht="12.75">
      <c r="A41" s="40">
        <v>39</v>
      </c>
      <c r="B41" s="40" t="s">
        <v>36</v>
      </c>
      <c r="C41" s="41">
        <v>5.592464</v>
      </c>
      <c r="D41" s="1">
        <v>5</v>
      </c>
      <c r="E41" s="17">
        <v>0.2271976</v>
      </c>
      <c r="F41" s="2">
        <v>6.480395</v>
      </c>
      <c r="G41" s="2">
        <v>5.057702</v>
      </c>
    </row>
    <row r="42" spans="1:7" ht="12.75">
      <c r="A42" s="40">
        <v>39</v>
      </c>
      <c r="B42" s="40" t="s">
        <v>33</v>
      </c>
      <c r="C42" s="41">
        <v>5.586649</v>
      </c>
      <c r="D42" s="1">
        <v>4</v>
      </c>
      <c r="E42" s="17">
        <v>0.4839947</v>
      </c>
      <c r="F42" s="2">
        <v>7.063669</v>
      </c>
      <c r="G42" s="2">
        <v>4.500907</v>
      </c>
    </row>
    <row r="43" spans="1:7" ht="12.75">
      <c r="A43" s="40">
        <v>41</v>
      </c>
      <c r="B43" s="40" t="s">
        <v>43</v>
      </c>
      <c r="C43" s="41">
        <v>5.524542</v>
      </c>
      <c r="D43" s="1">
        <v>5</v>
      </c>
      <c r="E43" s="17">
        <v>0.2935493</v>
      </c>
      <c r="F43" s="2">
        <v>6.460042</v>
      </c>
      <c r="G43" s="2">
        <v>4.422241</v>
      </c>
    </row>
    <row r="44" spans="1:7" ht="12.75">
      <c r="A44" s="40">
        <v>41</v>
      </c>
      <c r="B44" s="40" t="s">
        <v>41</v>
      </c>
      <c r="C44" s="41">
        <v>5.482418</v>
      </c>
      <c r="D44" s="1">
        <v>12</v>
      </c>
      <c r="E44" s="17">
        <v>0.2959878</v>
      </c>
      <c r="F44" s="2">
        <v>7.530872</v>
      </c>
      <c r="G44" s="2">
        <v>3.679111</v>
      </c>
    </row>
    <row r="45" spans="1:7" ht="12.75">
      <c r="A45" s="40">
        <v>43</v>
      </c>
      <c r="B45" s="40" t="s">
        <v>277</v>
      </c>
      <c r="C45" s="41">
        <v>5.356394</v>
      </c>
      <c r="D45" s="1">
        <v>13</v>
      </c>
      <c r="E45" s="17">
        <v>0.2289189</v>
      </c>
      <c r="F45" s="2">
        <v>7.337774</v>
      </c>
      <c r="G45" s="2">
        <v>4.078753</v>
      </c>
    </row>
    <row r="46" spans="1:7" ht="12.75">
      <c r="A46" s="40">
        <v>44</v>
      </c>
      <c r="B46" s="40" t="s">
        <v>37</v>
      </c>
      <c r="C46" s="41">
        <v>5.207397</v>
      </c>
      <c r="D46" s="1">
        <v>4</v>
      </c>
      <c r="E46" s="17">
        <v>0.5925981</v>
      </c>
      <c r="F46" s="2">
        <v>6.463129</v>
      </c>
      <c r="G46" s="2">
        <v>3.679111</v>
      </c>
    </row>
    <row r="47" spans="1:7" ht="12.75">
      <c r="A47" s="40">
        <v>44</v>
      </c>
      <c r="B47" s="40" t="s">
        <v>42</v>
      </c>
      <c r="C47" s="41">
        <v>5.17456</v>
      </c>
      <c r="D47" s="1">
        <v>3</v>
      </c>
      <c r="E47" s="17">
        <v>0.259273</v>
      </c>
      <c r="F47" s="2">
        <v>5.771078</v>
      </c>
      <c r="G47" s="2">
        <v>4.694899</v>
      </c>
    </row>
    <row r="48" spans="1:7" ht="12.75">
      <c r="A48" s="40">
        <v>46</v>
      </c>
      <c r="B48" s="40" t="s">
        <v>45</v>
      </c>
      <c r="C48" s="41">
        <v>5.109879</v>
      </c>
      <c r="D48" s="1">
        <v>6</v>
      </c>
      <c r="E48" s="17">
        <v>0.6684372</v>
      </c>
      <c r="F48" s="2">
        <v>7.871579</v>
      </c>
      <c r="G48" s="2">
        <v>3.089837</v>
      </c>
    </row>
    <row r="49" spans="1:7" ht="12.75">
      <c r="A49" s="40">
        <v>46</v>
      </c>
      <c r="B49" s="40" t="s">
        <v>282</v>
      </c>
      <c r="C49" s="41">
        <v>5.110873</v>
      </c>
      <c r="D49" s="1">
        <v>3</v>
      </c>
      <c r="E49" s="17">
        <v>0.7393982</v>
      </c>
      <c r="F49" s="2">
        <v>6.015728</v>
      </c>
      <c r="G49" s="2">
        <v>3.301163</v>
      </c>
    </row>
    <row r="50" spans="1:7" ht="12.75">
      <c r="A50" s="40">
        <v>46</v>
      </c>
      <c r="B50" s="40" t="s">
        <v>38</v>
      </c>
      <c r="C50" s="41">
        <v>5.067148</v>
      </c>
      <c r="D50" s="1">
        <v>6</v>
      </c>
      <c r="E50" s="17">
        <v>0.3673723</v>
      </c>
      <c r="F50" s="2">
        <v>7.063669</v>
      </c>
      <c r="G50" s="2">
        <v>4.422241</v>
      </c>
    </row>
    <row r="51" spans="1:7" ht="12.75">
      <c r="A51" s="40">
        <v>49</v>
      </c>
      <c r="B51" s="40" t="s">
        <v>62</v>
      </c>
      <c r="C51" s="41">
        <v>4.983419</v>
      </c>
      <c r="D51" s="1">
        <v>6</v>
      </c>
      <c r="E51" s="17">
        <v>0.7158962</v>
      </c>
      <c r="F51" s="2">
        <v>7.442509</v>
      </c>
      <c r="G51" s="2">
        <v>3.385403</v>
      </c>
    </row>
    <row r="52" spans="1:7" ht="12.75">
      <c r="A52" s="40">
        <v>50</v>
      </c>
      <c r="B52" s="40" t="s">
        <v>39</v>
      </c>
      <c r="C52" s="41">
        <v>4.798095</v>
      </c>
      <c r="D52" s="1">
        <v>6</v>
      </c>
      <c r="E52" s="17">
        <v>0.5888865</v>
      </c>
      <c r="F52" s="2">
        <v>7.063669</v>
      </c>
      <c r="G52" s="2">
        <v>2.558819</v>
      </c>
    </row>
    <row r="53" spans="1:7" ht="12.75">
      <c r="A53" s="40">
        <v>50</v>
      </c>
      <c r="B53" s="40" t="s">
        <v>44</v>
      </c>
      <c r="C53" s="41">
        <v>4.751965</v>
      </c>
      <c r="D53" s="1">
        <v>9</v>
      </c>
      <c r="E53" s="17">
        <v>0.4423871</v>
      </c>
      <c r="F53" s="2">
        <v>7.063669</v>
      </c>
      <c r="G53" s="2">
        <v>2.558819</v>
      </c>
    </row>
    <row r="54" spans="1:7" ht="12.75">
      <c r="A54" s="40">
        <v>50</v>
      </c>
      <c r="B54" s="40" t="s">
        <v>40</v>
      </c>
      <c r="C54" s="41">
        <v>4.834576</v>
      </c>
      <c r="D54" s="1">
        <v>6</v>
      </c>
      <c r="E54" s="17">
        <v>0.8219494</v>
      </c>
      <c r="F54" s="2">
        <v>8.085124</v>
      </c>
      <c r="G54" s="2">
        <v>2.56624</v>
      </c>
    </row>
    <row r="55" spans="1:7" ht="12.75">
      <c r="A55" s="40">
        <v>50</v>
      </c>
      <c r="B55" s="40" t="s">
        <v>46</v>
      </c>
      <c r="C55" s="41">
        <v>4.82171</v>
      </c>
      <c r="D55" s="1">
        <v>3</v>
      </c>
      <c r="E55" s="17">
        <v>0.9740107</v>
      </c>
      <c r="F55" s="2">
        <v>7.063669</v>
      </c>
      <c r="G55" s="2">
        <v>2.97922</v>
      </c>
    </row>
    <row r="56" spans="1:7" ht="12.75">
      <c r="A56" s="40">
        <v>54</v>
      </c>
      <c r="B56" s="40" t="s">
        <v>47</v>
      </c>
      <c r="C56" s="41">
        <v>4.555448</v>
      </c>
      <c r="D56" s="1">
        <v>11</v>
      </c>
      <c r="E56" s="17">
        <v>0.414576</v>
      </c>
      <c r="F56" s="2">
        <v>7.063669</v>
      </c>
      <c r="G56" s="2">
        <v>2.263147</v>
      </c>
    </row>
    <row r="57" spans="1:7" ht="12.75">
      <c r="A57" s="40">
        <v>54</v>
      </c>
      <c r="B57" s="40" t="s">
        <v>51</v>
      </c>
      <c r="C57" s="41">
        <v>4.616031</v>
      </c>
      <c r="D57" s="1">
        <v>6</v>
      </c>
      <c r="E57" s="17">
        <v>0.6554432</v>
      </c>
      <c r="F57" s="2">
        <v>7.530872</v>
      </c>
      <c r="G57" s="2">
        <v>2.56624</v>
      </c>
    </row>
    <row r="58" spans="1:7" ht="12.75">
      <c r="A58" s="40">
        <v>56</v>
      </c>
      <c r="B58" s="40" t="s">
        <v>48</v>
      </c>
      <c r="C58" s="41">
        <v>4.485752</v>
      </c>
      <c r="D58" s="1">
        <v>9</v>
      </c>
      <c r="E58" s="17">
        <v>0.285503</v>
      </c>
      <c r="F58" s="2">
        <v>5.544832</v>
      </c>
      <c r="G58" s="2">
        <v>3.089837</v>
      </c>
    </row>
    <row r="59" spans="1:7" ht="12.75">
      <c r="A59" s="40">
        <v>57</v>
      </c>
      <c r="B59" s="40" t="s">
        <v>50</v>
      </c>
      <c r="C59" s="41">
        <v>4.368084</v>
      </c>
      <c r="D59" s="1">
        <v>12</v>
      </c>
      <c r="E59" s="17">
        <v>0.2892301</v>
      </c>
      <c r="F59" s="2">
        <v>5.771078</v>
      </c>
      <c r="G59" s="2">
        <v>2.299972</v>
      </c>
    </row>
    <row r="60" spans="1:7" ht="12.75">
      <c r="A60" s="40">
        <v>57</v>
      </c>
      <c r="B60" s="40" t="s">
        <v>54</v>
      </c>
      <c r="C60" s="41">
        <v>4.42965</v>
      </c>
      <c r="D60" s="1">
        <v>7</v>
      </c>
      <c r="E60" s="17">
        <v>0.2999364</v>
      </c>
      <c r="F60" s="2">
        <v>5.771078</v>
      </c>
      <c r="G60" s="2">
        <v>3.189486</v>
      </c>
    </row>
    <row r="61" spans="1:7" ht="12.75">
      <c r="A61" s="40">
        <v>57</v>
      </c>
      <c r="B61" s="40" t="s">
        <v>49</v>
      </c>
      <c r="C61" s="41">
        <v>4.386654</v>
      </c>
      <c r="D61" s="1">
        <v>5</v>
      </c>
      <c r="E61" s="17">
        <v>0.8622078</v>
      </c>
      <c r="F61" s="2">
        <v>8.076194</v>
      </c>
      <c r="G61" s="2">
        <v>2.56624</v>
      </c>
    </row>
    <row r="62" spans="1:7" ht="12.75">
      <c r="A62" s="40">
        <v>60</v>
      </c>
      <c r="B62" s="40" t="s">
        <v>53</v>
      </c>
      <c r="C62" s="41">
        <v>4.307416</v>
      </c>
      <c r="D62" s="1">
        <v>12</v>
      </c>
      <c r="E62" s="17">
        <v>0.3088482</v>
      </c>
      <c r="F62" s="2">
        <v>6.322278</v>
      </c>
      <c r="G62" s="2">
        <v>2.655763</v>
      </c>
    </row>
    <row r="63" spans="1:7" ht="12.75">
      <c r="A63" s="40">
        <v>61</v>
      </c>
      <c r="B63" s="40" t="s">
        <v>66</v>
      </c>
      <c r="C63" s="41">
        <v>4.163939</v>
      </c>
      <c r="D63" s="1">
        <v>4</v>
      </c>
      <c r="E63" s="17">
        <v>0.4903372</v>
      </c>
      <c r="F63" s="2">
        <v>5.207054</v>
      </c>
      <c r="G63" s="2">
        <v>3.089837</v>
      </c>
    </row>
    <row r="64" spans="1:7" ht="12.75">
      <c r="A64" s="40">
        <v>61</v>
      </c>
      <c r="B64" s="40" t="s">
        <v>56</v>
      </c>
      <c r="C64" s="41">
        <v>4.1943</v>
      </c>
      <c r="D64" s="1">
        <v>7</v>
      </c>
      <c r="E64" s="17">
        <v>0.2983202</v>
      </c>
      <c r="F64" s="2">
        <v>5.057702</v>
      </c>
      <c r="G64" s="2">
        <v>2.558819</v>
      </c>
    </row>
    <row r="65" spans="1:7" ht="12.75">
      <c r="A65" s="40">
        <v>61</v>
      </c>
      <c r="B65" s="40" t="s">
        <v>55</v>
      </c>
      <c r="C65" s="41">
        <v>4.206861</v>
      </c>
      <c r="D65" s="1">
        <v>11</v>
      </c>
      <c r="E65" s="17">
        <v>0.2214737</v>
      </c>
      <c r="F65" s="2">
        <v>5.38742</v>
      </c>
      <c r="G65" s="2">
        <v>3.189486</v>
      </c>
    </row>
    <row r="66" spans="1:7" ht="12.75">
      <c r="A66" s="40">
        <v>64</v>
      </c>
      <c r="B66" s="40" t="s">
        <v>64</v>
      </c>
      <c r="C66" s="41">
        <v>4.132969</v>
      </c>
      <c r="D66" s="1">
        <v>7</v>
      </c>
      <c r="E66" s="17">
        <v>0.4275805</v>
      </c>
      <c r="F66" s="2">
        <v>6.015728</v>
      </c>
      <c r="G66" s="2">
        <v>2.594364</v>
      </c>
    </row>
    <row r="67" spans="1:7" ht="12.75">
      <c r="A67" s="40">
        <v>64</v>
      </c>
      <c r="B67" s="40" t="s">
        <v>52</v>
      </c>
      <c r="C67" s="41">
        <v>4.080277</v>
      </c>
      <c r="D67" s="1">
        <v>11</v>
      </c>
      <c r="E67" s="17">
        <v>0.2060129</v>
      </c>
      <c r="F67" s="2">
        <v>5.207054</v>
      </c>
      <c r="G67" s="2">
        <v>3.188954</v>
      </c>
    </row>
    <row r="68" spans="1:7" ht="12.75">
      <c r="A68" s="40">
        <v>66</v>
      </c>
      <c r="B68" s="40" t="s">
        <v>59</v>
      </c>
      <c r="C68" s="41">
        <v>4.034245</v>
      </c>
      <c r="D68" s="1">
        <v>10</v>
      </c>
      <c r="E68" s="17">
        <v>0.2125861</v>
      </c>
      <c r="F68" s="2">
        <v>5.207054</v>
      </c>
      <c r="G68" s="2">
        <v>3.414173</v>
      </c>
    </row>
    <row r="69" spans="1:7" ht="12.75">
      <c r="A69" s="40">
        <v>66</v>
      </c>
      <c r="B69" s="40" t="s">
        <v>67</v>
      </c>
      <c r="C69" s="41">
        <v>3.969978</v>
      </c>
      <c r="D69" s="1">
        <v>5</v>
      </c>
      <c r="E69" s="17">
        <v>0.5045474</v>
      </c>
      <c r="F69" s="2">
        <v>5.507146</v>
      </c>
      <c r="G69" s="2">
        <v>2.594364</v>
      </c>
    </row>
    <row r="70" spans="1:7" ht="12.75">
      <c r="A70" s="40">
        <v>66</v>
      </c>
      <c r="B70" s="40" t="s">
        <v>57</v>
      </c>
      <c r="C70" s="41">
        <v>3.971617</v>
      </c>
      <c r="D70" s="1">
        <v>10</v>
      </c>
      <c r="E70" s="17">
        <v>0.3604174</v>
      </c>
      <c r="F70" s="2">
        <v>5.771078</v>
      </c>
      <c r="G70" s="2">
        <v>1.937667</v>
      </c>
    </row>
    <row r="71" spans="1:7" ht="12.75">
      <c r="A71" s="40">
        <v>69</v>
      </c>
      <c r="B71" s="40" t="s">
        <v>60</v>
      </c>
      <c r="C71" s="41">
        <v>3.85076</v>
      </c>
      <c r="D71" s="1">
        <v>10</v>
      </c>
      <c r="E71" s="17">
        <v>0.2849953</v>
      </c>
      <c r="F71" s="2">
        <v>5.057702</v>
      </c>
      <c r="G71" s="2">
        <v>2.282783</v>
      </c>
    </row>
    <row r="72" spans="1:7" ht="12.75">
      <c r="A72" s="40">
        <v>69</v>
      </c>
      <c r="B72" s="40" t="s">
        <v>63</v>
      </c>
      <c r="C72" s="41">
        <v>3.906913</v>
      </c>
      <c r="D72" s="1">
        <v>9</v>
      </c>
      <c r="E72" s="17">
        <v>0.1948821</v>
      </c>
      <c r="F72" s="2">
        <v>4.784618</v>
      </c>
      <c r="G72" s="2">
        <v>3.189486</v>
      </c>
    </row>
    <row r="73" spans="1:7" ht="12.75">
      <c r="A73" s="40">
        <v>69</v>
      </c>
      <c r="B73" s="40" t="s">
        <v>278</v>
      </c>
      <c r="C73" s="41">
        <v>3.942666</v>
      </c>
      <c r="D73" s="1">
        <v>6</v>
      </c>
      <c r="E73" s="17">
        <v>0.209125</v>
      </c>
      <c r="F73" s="2">
        <v>4.454003</v>
      </c>
      <c r="G73" s="2">
        <v>3.189486</v>
      </c>
    </row>
    <row r="74" spans="1:7" ht="12.75">
      <c r="A74" s="40">
        <v>69</v>
      </c>
      <c r="B74" s="40" t="s">
        <v>61</v>
      </c>
      <c r="C74" s="41">
        <v>3.879217</v>
      </c>
      <c r="D74" s="1">
        <v>3</v>
      </c>
      <c r="E74" s="17">
        <v>0.3457871</v>
      </c>
      <c r="F74" s="2">
        <v>4.694899</v>
      </c>
      <c r="G74" s="2">
        <v>3.301163</v>
      </c>
    </row>
    <row r="75" spans="1:7" ht="12.75">
      <c r="A75" s="40">
        <v>73</v>
      </c>
      <c r="B75" s="40" t="s">
        <v>65</v>
      </c>
      <c r="C75" s="41">
        <v>3.77411</v>
      </c>
      <c r="D75" s="1">
        <v>10</v>
      </c>
      <c r="E75" s="17">
        <v>0.2420161</v>
      </c>
      <c r="F75" s="2">
        <v>5.207054</v>
      </c>
      <c r="G75" s="2">
        <v>2.804591</v>
      </c>
    </row>
    <row r="76" spans="1:7" ht="12.75">
      <c r="A76" s="40">
        <v>73</v>
      </c>
      <c r="B76" s="40" t="s">
        <v>58</v>
      </c>
      <c r="C76" s="41">
        <v>3.759299</v>
      </c>
      <c r="D76" s="1">
        <v>7</v>
      </c>
      <c r="E76" s="17">
        <v>0.6704753</v>
      </c>
      <c r="F76" s="2">
        <v>7.967392</v>
      </c>
      <c r="G76" s="2">
        <v>2.236539</v>
      </c>
    </row>
    <row r="77" spans="1:7" ht="12.75">
      <c r="A77" s="40">
        <v>75</v>
      </c>
      <c r="B77" s="40" t="s">
        <v>74</v>
      </c>
      <c r="C77" s="41">
        <v>3.635573</v>
      </c>
      <c r="D77" s="1">
        <v>12</v>
      </c>
      <c r="E77" s="17">
        <v>0.2606245</v>
      </c>
      <c r="F77" s="2">
        <v>5.38742</v>
      </c>
      <c r="G77" s="2">
        <v>2.236539</v>
      </c>
    </row>
    <row r="78" spans="1:7" ht="12.75">
      <c r="A78" s="40">
        <v>75</v>
      </c>
      <c r="B78" s="40" t="s">
        <v>68</v>
      </c>
      <c r="C78" s="41">
        <v>3.612146</v>
      </c>
      <c r="D78" s="1">
        <v>10</v>
      </c>
      <c r="E78" s="17">
        <v>0.1653246</v>
      </c>
      <c r="F78" s="2">
        <v>4.903588</v>
      </c>
      <c r="G78" s="2">
        <v>2.811316</v>
      </c>
    </row>
    <row r="79" spans="1:7" ht="12.75">
      <c r="A79" s="40">
        <v>77</v>
      </c>
      <c r="B79" s="40" t="s">
        <v>89</v>
      </c>
      <c r="C79" s="41">
        <v>3.511906</v>
      </c>
      <c r="D79" s="1">
        <v>6</v>
      </c>
      <c r="E79" s="17">
        <v>0.6490144</v>
      </c>
      <c r="F79" s="2">
        <v>5.695103</v>
      </c>
      <c r="G79" s="2">
        <v>1.776226</v>
      </c>
    </row>
    <row r="80" spans="1:7" ht="12.75">
      <c r="A80" s="40">
        <v>77</v>
      </c>
      <c r="B80" s="40" t="s">
        <v>77</v>
      </c>
      <c r="C80" s="41">
        <v>3.516105</v>
      </c>
      <c r="D80" s="1">
        <v>6</v>
      </c>
      <c r="E80" s="17">
        <v>0.440742</v>
      </c>
      <c r="F80" s="2">
        <v>5.771078</v>
      </c>
      <c r="G80" s="2">
        <v>2.28617</v>
      </c>
    </row>
    <row r="81" spans="1:7" ht="12.75">
      <c r="A81" s="40">
        <v>77</v>
      </c>
      <c r="B81" s="40" t="s">
        <v>73</v>
      </c>
      <c r="C81" s="41">
        <v>3.529686</v>
      </c>
      <c r="D81" s="1">
        <v>3</v>
      </c>
      <c r="E81" s="17">
        <v>0.9242341</v>
      </c>
      <c r="F81" s="2">
        <v>5.771078</v>
      </c>
      <c r="G81" s="2">
        <v>2.117112</v>
      </c>
    </row>
    <row r="82" spans="1:7" ht="12.75">
      <c r="A82" s="40">
        <v>80</v>
      </c>
      <c r="B82" s="40" t="s">
        <v>75</v>
      </c>
      <c r="C82" s="41">
        <v>3.446674</v>
      </c>
      <c r="D82" s="1">
        <v>9</v>
      </c>
      <c r="E82" s="17">
        <v>0.285852</v>
      </c>
      <c r="F82" s="2">
        <v>5.207054</v>
      </c>
      <c r="G82" s="2">
        <v>2.513028</v>
      </c>
    </row>
    <row r="83" spans="1:7" ht="12.75">
      <c r="A83" s="40">
        <v>80</v>
      </c>
      <c r="B83" s="40" t="s">
        <v>70</v>
      </c>
      <c r="C83" s="41">
        <v>3.424892</v>
      </c>
      <c r="D83" s="1">
        <v>7</v>
      </c>
      <c r="E83" s="17">
        <v>0.1037423</v>
      </c>
      <c r="F83" s="2">
        <v>3.85284</v>
      </c>
      <c r="G83" s="2">
        <v>2.988145</v>
      </c>
    </row>
    <row r="84" spans="1:7" ht="12.75">
      <c r="A84" s="40">
        <v>80</v>
      </c>
      <c r="B84" s="40" t="s">
        <v>76</v>
      </c>
      <c r="C84" s="41">
        <v>3.388967</v>
      </c>
      <c r="D84" s="1">
        <v>8</v>
      </c>
      <c r="E84" s="17">
        <v>0.26263</v>
      </c>
      <c r="F84" s="2">
        <v>4.454003</v>
      </c>
      <c r="G84" s="2">
        <v>2.558819</v>
      </c>
    </row>
    <row r="85" spans="1:7" ht="12.75">
      <c r="A85" s="40">
        <v>80</v>
      </c>
      <c r="B85" s="40" t="s">
        <v>82</v>
      </c>
      <c r="C85" s="41">
        <v>3.443408</v>
      </c>
      <c r="D85" s="1">
        <v>8</v>
      </c>
      <c r="E85" s="17">
        <v>0.3727528</v>
      </c>
      <c r="F85" s="2">
        <v>5.207054</v>
      </c>
      <c r="G85" s="2">
        <v>2.234744</v>
      </c>
    </row>
    <row r="86" spans="1:7" ht="12.75">
      <c r="A86" s="40">
        <v>80</v>
      </c>
      <c r="B86" s="40" t="s">
        <v>78</v>
      </c>
      <c r="C86" s="41">
        <v>3.385607</v>
      </c>
      <c r="D86" s="1">
        <v>9</v>
      </c>
      <c r="E86" s="17">
        <v>0.1603448</v>
      </c>
      <c r="F86" s="2">
        <v>4.099502</v>
      </c>
      <c r="G86" s="2">
        <v>2.362608</v>
      </c>
    </row>
    <row r="87" spans="1:7" ht="12.75">
      <c r="A87" s="40">
        <v>80</v>
      </c>
      <c r="B87" s="40" t="s">
        <v>80</v>
      </c>
      <c r="C87" s="41">
        <v>3.381004</v>
      </c>
      <c r="D87" s="1">
        <v>11</v>
      </c>
      <c r="E87" s="17">
        <v>0.1457796</v>
      </c>
      <c r="F87" s="2">
        <v>4.099502</v>
      </c>
      <c r="G87" s="2">
        <v>2.558819</v>
      </c>
    </row>
    <row r="88" spans="1:7" ht="12.75">
      <c r="A88" s="40">
        <v>86</v>
      </c>
      <c r="B88" s="40" t="s">
        <v>69</v>
      </c>
      <c r="C88" s="41">
        <v>3.328966</v>
      </c>
      <c r="D88" s="1">
        <v>10</v>
      </c>
      <c r="E88" s="17">
        <v>0.2680971</v>
      </c>
      <c r="F88" s="2">
        <v>5.444675</v>
      </c>
      <c r="G88" s="2">
        <v>2.263147</v>
      </c>
    </row>
    <row r="89" spans="1:7" ht="12.75">
      <c r="A89" s="40">
        <v>86</v>
      </c>
      <c r="B89" s="40" t="s">
        <v>85</v>
      </c>
      <c r="C89" s="41">
        <v>3.341237</v>
      </c>
      <c r="D89" s="1">
        <v>7</v>
      </c>
      <c r="E89" s="17">
        <v>0.1754407</v>
      </c>
      <c r="F89" s="2">
        <v>4.158941</v>
      </c>
      <c r="G89" s="2">
        <v>2.558819</v>
      </c>
    </row>
    <row r="90" spans="1:7" ht="12.75">
      <c r="A90" s="40">
        <v>86</v>
      </c>
      <c r="B90" s="40" t="s">
        <v>71</v>
      </c>
      <c r="C90" s="41">
        <v>3.266199</v>
      </c>
      <c r="D90" s="1">
        <v>6</v>
      </c>
      <c r="E90" s="17">
        <v>0.2280886</v>
      </c>
      <c r="F90" s="2">
        <v>4.422241</v>
      </c>
      <c r="G90" s="2">
        <v>2.558819</v>
      </c>
    </row>
    <row r="91" spans="1:7" ht="12.75">
      <c r="A91" s="40">
        <v>86</v>
      </c>
      <c r="B91" s="40" t="s">
        <v>79</v>
      </c>
      <c r="C91" s="41">
        <v>3.312795</v>
      </c>
      <c r="D91" s="1">
        <v>7</v>
      </c>
      <c r="E91" s="17">
        <v>0.1957068</v>
      </c>
      <c r="F91" s="2">
        <v>4.343517</v>
      </c>
      <c r="G91" s="2">
        <v>2.558819</v>
      </c>
    </row>
    <row r="92" spans="1:7" ht="12.75">
      <c r="A92" s="40">
        <v>86</v>
      </c>
      <c r="B92" s="40" t="s">
        <v>92</v>
      </c>
      <c r="C92" s="41">
        <v>3.295176</v>
      </c>
      <c r="D92" s="1">
        <v>8</v>
      </c>
      <c r="E92" s="17">
        <v>0.2335501</v>
      </c>
      <c r="F92" s="2">
        <v>4.351213</v>
      </c>
      <c r="G92" s="2">
        <v>2.117112</v>
      </c>
    </row>
    <row r="93" spans="1:7" ht="12.75">
      <c r="A93" s="40">
        <v>91</v>
      </c>
      <c r="B93" s="40" t="s">
        <v>87</v>
      </c>
      <c r="C93" s="41">
        <v>3.207211</v>
      </c>
      <c r="D93" s="1">
        <v>6</v>
      </c>
      <c r="E93" s="17">
        <v>0.1187956</v>
      </c>
      <c r="F93" s="2">
        <v>3.54577</v>
      </c>
      <c r="G93" s="2">
        <v>2.700869</v>
      </c>
    </row>
    <row r="94" spans="1:7" ht="12.75">
      <c r="A94" s="40">
        <v>91</v>
      </c>
      <c r="B94" s="40" t="s">
        <v>86</v>
      </c>
      <c r="C94" s="41">
        <v>3.188795</v>
      </c>
      <c r="D94" s="1">
        <v>6</v>
      </c>
      <c r="E94" s="17">
        <v>0.344483</v>
      </c>
      <c r="F94" s="2">
        <v>4.357177</v>
      </c>
      <c r="G94" s="2">
        <v>1.948407</v>
      </c>
    </row>
    <row r="95" spans="1:7" ht="12.75">
      <c r="A95" s="40">
        <v>91</v>
      </c>
      <c r="B95" s="40" t="s">
        <v>72</v>
      </c>
      <c r="C95" s="41">
        <v>3.170273</v>
      </c>
      <c r="D95" s="1">
        <v>5</v>
      </c>
      <c r="E95" s="17">
        <v>0.3223454</v>
      </c>
      <c r="F95" s="2">
        <v>4.422241</v>
      </c>
      <c r="G95" s="2">
        <v>2.355744</v>
      </c>
    </row>
    <row r="96" spans="1:7" ht="12.75">
      <c r="A96" s="40">
        <v>91</v>
      </c>
      <c r="B96" s="40" t="s">
        <v>100</v>
      </c>
      <c r="C96" s="41">
        <v>3.195245</v>
      </c>
      <c r="D96" s="1">
        <v>8</v>
      </c>
      <c r="E96" s="17">
        <v>0.313396</v>
      </c>
      <c r="F96" s="2">
        <v>5.207054</v>
      </c>
      <c r="G96" s="2">
        <v>2.154731</v>
      </c>
    </row>
    <row r="97" spans="1:7" ht="12.75">
      <c r="A97" s="40">
        <v>95</v>
      </c>
      <c r="B97" s="40" t="s">
        <v>83</v>
      </c>
      <c r="C97" s="41">
        <v>3.052946</v>
      </c>
      <c r="D97" s="1">
        <v>8</v>
      </c>
      <c r="E97" s="17">
        <v>0.183317</v>
      </c>
      <c r="F97" s="2">
        <v>3.96722</v>
      </c>
      <c r="G97" s="2">
        <v>2.299972</v>
      </c>
    </row>
    <row r="98" spans="1:7" ht="12.75">
      <c r="A98" s="40">
        <v>95</v>
      </c>
      <c r="B98" s="40" t="s">
        <v>84</v>
      </c>
      <c r="C98" s="41">
        <v>3.099087</v>
      </c>
      <c r="D98" s="1">
        <v>13</v>
      </c>
      <c r="E98" s="17">
        <v>0.1171536</v>
      </c>
      <c r="F98" s="2">
        <v>3.85284</v>
      </c>
      <c r="G98" s="2">
        <v>2.558819</v>
      </c>
    </row>
    <row r="99" spans="1:7" ht="12.75">
      <c r="A99" s="40">
        <v>95</v>
      </c>
      <c r="B99" s="40" t="s">
        <v>91</v>
      </c>
      <c r="C99" s="41">
        <v>3.080074</v>
      </c>
      <c r="D99" s="1">
        <v>3</v>
      </c>
      <c r="E99" s="17">
        <v>0.5638683</v>
      </c>
      <c r="F99" s="2">
        <v>4.422241</v>
      </c>
      <c r="G99" s="2">
        <v>2.117112</v>
      </c>
    </row>
    <row r="100" spans="1:7" ht="12.75">
      <c r="A100" s="40">
        <v>95</v>
      </c>
      <c r="B100" s="40" t="s">
        <v>93</v>
      </c>
      <c r="C100" s="41">
        <v>3.081774</v>
      </c>
      <c r="D100" s="1">
        <v>5</v>
      </c>
      <c r="E100" s="17">
        <v>0.0815429</v>
      </c>
      <c r="F100" s="2">
        <v>3.301163</v>
      </c>
      <c r="G100" s="2">
        <v>2.777077</v>
      </c>
    </row>
    <row r="101" spans="1:7" ht="12.75">
      <c r="A101" s="40">
        <v>95</v>
      </c>
      <c r="B101" s="40" t="s">
        <v>99</v>
      </c>
      <c r="C101" s="41">
        <v>3.139194</v>
      </c>
      <c r="D101" s="1">
        <v>3</v>
      </c>
      <c r="E101" s="17">
        <v>0.1681941</v>
      </c>
      <c r="F101" s="2">
        <v>3.385403</v>
      </c>
      <c r="G101" s="2">
        <v>2.731017</v>
      </c>
    </row>
    <row r="102" spans="1:7" ht="12.75">
      <c r="A102" s="40">
        <v>100</v>
      </c>
      <c r="B102" s="40" t="s">
        <v>102</v>
      </c>
      <c r="C102" s="41">
        <v>2.996074</v>
      </c>
      <c r="D102" s="1">
        <v>10</v>
      </c>
      <c r="E102" s="17">
        <v>0.2071715</v>
      </c>
      <c r="F102" s="2">
        <v>3.679111</v>
      </c>
      <c r="G102" s="2">
        <v>1.571689</v>
      </c>
    </row>
    <row r="103" spans="1:7" ht="12.75">
      <c r="A103" s="40">
        <v>100</v>
      </c>
      <c r="B103" s="40" t="s">
        <v>106</v>
      </c>
      <c r="C103" s="41">
        <v>2.96985</v>
      </c>
      <c r="D103" s="1">
        <v>7</v>
      </c>
      <c r="E103" s="17">
        <v>0.1756939</v>
      </c>
      <c r="F103" s="2">
        <v>3.691197</v>
      </c>
      <c r="G103" s="2">
        <v>2.325631</v>
      </c>
    </row>
    <row r="104" spans="1:7" ht="12.75">
      <c r="A104" s="40">
        <v>100</v>
      </c>
      <c r="B104" s="40" t="s">
        <v>94</v>
      </c>
      <c r="C104" s="41">
        <v>3.046324</v>
      </c>
      <c r="D104" s="1">
        <v>7</v>
      </c>
      <c r="E104" s="17">
        <v>0.3142995</v>
      </c>
      <c r="F104" s="2">
        <v>4.778676</v>
      </c>
      <c r="G104" s="2">
        <v>2.026212</v>
      </c>
    </row>
    <row r="105" spans="1:7" ht="12.75">
      <c r="A105" s="40">
        <v>100</v>
      </c>
      <c r="B105" s="40" t="s">
        <v>88</v>
      </c>
      <c r="C105" s="41">
        <v>2.98107</v>
      </c>
      <c r="D105" s="1">
        <v>3</v>
      </c>
      <c r="E105" s="17">
        <v>0.5912157</v>
      </c>
      <c r="F105" s="2">
        <v>4.422241</v>
      </c>
      <c r="G105" s="2">
        <v>2.154731</v>
      </c>
    </row>
    <row r="106" spans="1:7" ht="12.75">
      <c r="A106" s="40">
        <v>100</v>
      </c>
      <c r="B106" s="40" t="s">
        <v>108</v>
      </c>
      <c r="C106" s="41">
        <v>2.983002</v>
      </c>
      <c r="D106" s="1">
        <v>4</v>
      </c>
      <c r="E106" s="17">
        <v>0.2875232</v>
      </c>
      <c r="F106" s="2">
        <v>3.679111</v>
      </c>
      <c r="G106" s="2">
        <v>2.084189</v>
      </c>
    </row>
    <row r="107" spans="1:7" ht="12.75">
      <c r="A107" s="40">
        <v>100</v>
      </c>
      <c r="B107" s="40" t="s">
        <v>109</v>
      </c>
      <c r="C107" s="41">
        <v>3.02781</v>
      </c>
      <c r="D107" s="1">
        <v>12</v>
      </c>
      <c r="E107" s="17">
        <v>0.2675806</v>
      </c>
      <c r="F107" s="2">
        <v>5.207054</v>
      </c>
      <c r="G107" s="2">
        <v>1.876116</v>
      </c>
    </row>
    <row r="108" spans="1:7" ht="12.75">
      <c r="A108" s="40">
        <v>100</v>
      </c>
      <c r="B108" s="40" t="s">
        <v>120</v>
      </c>
      <c r="C108" s="41">
        <v>3.040804</v>
      </c>
      <c r="D108" s="1">
        <v>7</v>
      </c>
      <c r="E108" s="17">
        <v>0.4011724</v>
      </c>
      <c r="F108" s="2">
        <v>5.207054</v>
      </c>
      <c r="G108" s="2">
        <v>1.776226</v>
      </c>
    </row>
    <row r="109" spans="1:7" ht="12.75">
      <c r="A109" s="40">
        <v>100</v>
      </c>
      <c r="B109" s="40" t="s">
        <v>81</v>
      </c>
      <c r="C109" s="41">
        <v>3.002285</v>
      </c>
      <c r="D109" s="1">
        <v>8</v>
      </c>
      <c r="E109" s="17">
        <v>0.179905</v>
      </c>
      <c r="F109" s="2">
        <v>3.85284</v>
      </c>
      <c r="G109" s="2">
        <v>2.084189</v>
      </c>
    </row>
    <row r="110" spans="1:7" ht="12.75">
      <c r="A110" s="40">
        <v>100</v>
      </c>
      <c r="B110" s="40" t="s">
        <v>96</v>
      </c>
      <c r="C110" s="41">
        <v>2.970855</v>
      </c>
      <c r="D110" s="1">
        <v>11</v>
      </c>
      <c r="E110" s="17">
        <v>0.1308167</v>
      </c>
      <c r="F110" s="2">
        <v>3.679111</v>
      </c>
      <c r="G110" s="2">
        <v>2.263147</v>
      </c>
    </row>
    <row r="111" spans="1:7" ht="12.75">
      <c r="A111" s="40">
        <v>100</v>
      </c>
      <c r="B111" s="40" t="s">
        <v>279</v>
      </c>
      <c r="C111" s="41">
        <v>2.986329</v>
      </c>
      <c r="D111" s="1">
        <v>3</v>
      </c>
      <c r="E111" s="17">
        <v>0.1877812</v>
      </c>
      <c r="F111" s="2">
        <v>3.385403</v>
      </c>
      <c r="G111" s="2">
        <v>2.594364</v>
      </c>
    </row>
    <row r="112" spans="1:7" ht="12.75">
      <c r="A112" s="40">
        <v>100</v>
      </c>
      <c r="B112" s="40" t="s">
        <v>179</v>
      </c>
      <c r="C112" s="41">
        <v>3.0286</v>
      </c>
      <c r="D112" s="1">
        <v>3</v>
      </c>
      <c r="E112" s="17">
        <v>0.3729722</v>
      </c>
      <c r="F112" s="2">
        <v>3.932618</v>
      </c>
      <c r="G112" s="2">
        <v>2.558819</v>
      </c>
    </row>
    <row r="113" spans="1:7" ht="12.75">
      <c r="A113" s="40">
        <v>100</v>
      </c>
      <c r="B113" s="40" t="s">
        <v>117</v>
      </c>
      <c r="C113" s="41">
        <v>2.950526</v>
      </c>
      <c r="D113" s="1">
        <v>8</v>
      </c>
      <c r="E113" s="17">
        <v>0.1822839</v>
      </c>
      <c r="F113" s="2">
        <v>3.679111</v>
      </c>
      <c r="G113" s="2">
        <v>2.084189</v>
      </c>
    </row>
    <row r="114" spans="1:7" ht="12.75">
      <c r="A114" s="40">
        <v>112</v>
      </c>
      <c r="B114" s="40" t="s">
        <v>101</v>
      </c>
      <c r="C114" s="41">
        <v>2.904377</v>
      </c>
      <c r="D114" s="1">
        <v>7</v>
      </c>
      <c r="E114" s="17">
        <v>0.1567943</v>
      </c>
      <c r="F114" s="2">
        <v>3.301163</v>
      </c>
      <c r="G114" s="2">
        <v>2.04175</v>
      </c>
    </row>
    <row r="115" spans="1:7" ht="12.75">
      <c r="A115" s="40">
        <v>112</v>
      </c>
      <c r="B115" s="40" t="s">
        <v>95</v>
      </c>
      <c r="C115" s="41">
        <v>2.862187</v>
      </c>
      <c r="D115" s="1">
        <v>7</v>
      </c>
      <c r="E115" s="17">
        <v>0.2087864</v>
      </c>
      <c r="F115" s="2">
        <v>4.099502</v>
      </c>
      <c r="G115" s="2">
        <v>2.366238</v>
      </c>
    </row>
    <row r="116" spans="1:7" ht="12.75">
      <c r="A116" s="40">
        <v>112</v>
      </c>
      <c r="B116" s="40" t="s">
        <v>110</v>
      </c>
      <c r="C116" s="41">
        <v>2.851413</v>
      </c>
      <c r="D116" s="1">
        <v>3</v>
      </c>
      <c r="E116" s="17">
        <v>0.0987123</v>
      </c>
      <c r="F116" s="2">
        <v>3.089837</v>
      </c>
      <c r="G116" s="2">
        <v>2.700869</v>
      </c>
    </row>
    <row r="117" spans="1:7" ht="12.75">
      <c r="A117" s="40">
        <v>112</v>
      </c>
      <c r="B117" s="40" t="s">
        <v>104</v>
      </c>
      <c r="C117" s="41">
        <v>2.878946</v>
      </c>
      <c r="D117" s="1">
        <v>8</v>
      </c>
      <c r="E117" s="17">
        <v>0.1309165</v>
      </c>
      <c r="F117" s="2">
        <v>3.516655</v>
      </c>
      <c r="G117" s="2">
        <v>2.464046</v>
      </c>
    </row>
    <row r="118" spans="1:7" ht="12.75">
      <c r="A118" s="40">
        <v>112</v>
      </c>
      <c r="B118" s="40" t="s">
        <v>105</v>
      </c>
      <c r="C118" s="41">
        <v>2.870529</v>
      </c>
      <c r="D118" s="1">
        <v>10</v>
      </c>
      <c r="E118" s="17">
        <v>0.1544795</v>
      </c>
      <c r="F118" s="2">
        <v>3.935257</v>
      </c>
      <c r="G118" s="2">
        <v>2.084189</v>
      </c>
    </row>
    <row r="119" spans="1:7" ht="12.75">
      <c r="A119" s="40">
        <v>112</v>
      </c>
      <c r="B119" s="40" t="s">
        <v>283</v>
      </c>
      <c r="C119" s="41">
        <v>2.864383</v>
      </c>
      <c r="D119" s="1">
        <v>11</v>
      </c>
      <c r="E119" s="17">
        <v>0.1741907</v>
      </c>
      <c r="F119" s="2">
        <v>3.679111</v>
      </c>
      <c r="G119" s="2">
        <v>1.876116</v>
      </c>
    </row>
    <row r="120" spans="1:7" ht="12.75">
      <c r="A120" s="40">
        <v>118</v>
      </c>
      <c r="B120" s="40" t="s">
        <v>107</v>
      </c>
      <c r="C120" s="41">
        <v>2.763231</v>
      </c>
      <c r="D120" s="1">
        <v>7</v>
      </c>
      <c r="E120" s="17">
        <v>0.1805967</v>
      </c>
      <c r="F120" s="2">
        <v>3.385403</v>
      </c>
      <c r="G120" s="2">
        <v>1.995889</v>
      </c>
    </row>
    <row r="121" spans="1:7" ht="12.75">
      <c r="A121" s="40">
        <v>118</v>
      </c>
      <c r="B121" s="40" t="s">
        <v>114</v>
      </c>
      <c r="C121" s="41">
        <v>2.758701</v>
      </c>
      <c r="D121" s="1">
        <v>7</v>
      </c>
      <c r="E121" s="17">
        <v>0.2045865</v>
      </c>
      <c r="F121" s="2">
        <v>3.385403</v>
      </c>
      <c r="G121" s="2">
        <v>1.891732</v>
      </c>
    </row>
    <row r="122" spans="1:7" ht="12.75">
      <c r="A122" s="40">
        <v>120</v>
      </c>
      <c r="B122" s="40" t="s">
        <v>130</v>
      </c>
      <c r="C122" s="41">
        <v>2.656912</v>
      </c>
      <c r="D122" s="1">
        <v>9</v>
      </c>
      <c r="E122" s="17">
        <v>0.3447991</v>
      </c>
      <c r="F122" s="2">
        <v>5.207054</v>
      </c>
      <c r="G122" s="2">
        <v>1.876116</v>
      </c>
    </row>
    <row r="123" spans="1:7" ht="12.75">
      <c r="A123" s="40">
        <v>120</v>
      </c>
      <c r="B123" s="40" t="s">
        <v>123</v>
      </c>
      <c r="C123" s="41">
        <v>2.650216</v>
      </c>
      <c r="D123" s="1">
        <v>6</v>
      </c>
      <c r="E123" s="17">
        <v>0.2153588</v>
      </c>
      <c r="F123" s="2">
        <v>3.679111</v>
      </c>
      <c r="G123" s="2">
        <v>1.876116</v>
      </c>
    </row>
    <row r="124" spans="1:7" ht="12.75">
      <c r="A124" s="40">
        <v>120</v>
      </c>
      <c r="B124" s="40" t="s">
        <v>112</v>
      </c>
      <c r="C124" s="41">
        <v>2.690912</v>
      </c>
      <c r="D124" s="1">
        <v>9</v>
      </c>
      <c r="E124" s="17">
        <v>0.1817961</v>
      </c>
      <c r="F124" s="2">
        <v>3.641807</v>
      </c>
      <c r="G124" s="2">
        <v>2.026212</v>
      </c>
    </row>
    <row r="125" spans="1:7" ht="12.75">
      <c r="A125" s="40">
        <v>120</v>
      </c>
      <c r="B125" s="40" t="s">
        <v>90</v>
      </c>
      <c r="C125" s="41">
        <v>2.727781</v>
      </c>
      <c r="D125" s="1">
        <v>7</v>
      </c>
      <c r="E125" s="17">
        <v>0.1940396</v>
      </c>
      <c r="F125" s="2">
        <v>3.516655</v>
      </c>
      <c r="G125" s="2">
        <v>2.084189</v>
      </c>
    </row>
    <row r="126" spans="1:7" ht="12.75">
      <c r="A126" s="40">
        <v>120</v>
      </c>
      <c r="B126" s="40" t="s">
        <v>144</v>
      </c>
      <c r="C126" s="41">
        <v>2.720371</v>
      </c>
      <c r="D126" s="1">
        <v>7</v>
      </c>
      <c r="E126" s="17">
        <v>0.3532483</v>
      </c>
      <c r="F126" s="2">
        <v>4.27927</v>
      </c>
      <c r="G126" s="2">
        <v>1.876116</v>
      </c>
    </row>
    <row r="127" spans="1:7" ht="12.75">
      <c r="A127" s="40">
        <v>120</v>
      </c>
      <c r="B127" s="40" t="s">
        <v>103</v>
      </c>
      <c r="C127" s="41">
        <v>2.693975</v>
      </c>
      <c r="D127" s="1">
        <v>9</v>
      </c>
      <c r="E127" s="17">
        <v>0.3668375</v>
      </c>
      <c r="F127" s="2">
        <v>4.784618</v>
      </c>
      <c r="G127" s="2">
        <v>1.50348</v>
      </c>
    </row>
    <row r="128" spans="1:7" ht="12.75">
      <c r="A128" s="40">
        <v>120</v>
      </c>
      <c r="B128" s="40" t="s">
        <v>115</v>
      </c>
      <c r="C128" s="41">
        <v>2.676712</v>
      </c>
      <c r="D128" s="1">
        <v>8</v>
      </c>
      <c r="E128" s="17">
        <v>0.1336771</v>
      </c>
      <c r="F128" s="2">
        <v>3.301163</v>
      </c>
      <c r="G128" s="2">
        <v>2.113435</v>
      </c>
    </row>
    <row r="129" spans="1:7" ht="12.75">
      <c r="A129" s="40">
        <v>120</v>
      </c>
      <c r="B129" s="40" t="s">
        <v>116</v>
      </c>
      <c r="C129" s="41">
        <v>2.687722</v>
      </c>
      <c r="D129" s="1">
        <v>8</v>
      </c>
      <c r="E129" s="17">
        <v>0.1637754</v>
      </c>
      <c r="F129" s="2">
        <v>3.55132</v>
      </c>
      <c r="G129" s="2">
        <v>2.00972</v>
      </c>
    </row>
    <row r="130" spans="1:7" ht="12.75">
      <c r="A130" s="40">
        <v>120</v>
      </c>
      <c r="B130" s="40" t="s">
        <v>111</v>
      </c>
      <c r="C130" s="41">
        <v>2.706382</v>
      </c>
      <c r="D130" s="1">
        <v>3</v>
      </c>
      <c r="E130" s="17">
        <v>0.2783245</v>
      </c>
      <c r="F130" s="2">
        <v>3.301163</v>
      </c>
      <c r="G130" s="2">
        <v>2.117112</v>
      </c>
    </row>
    <row r="131" spans="1:7" ht="12.75">
      <c r="A131" s="40">
        <v>129</v>
      </c>
      <c r="B131" s="40" t="s">
        <v>118</v>
      </c>
      <c r="C131" s="41">
        <v>2.628996</v>
      </c>
      <c r="D131" s="1">
        <v>8</v>
      </c>
      <c r="E131" s="17">
        <v>0.1602818</v>
      </c>
      <c r="F131" s="2">
        <v>3.516655</v>
      </c>
      <c r="G131" s="2">
        <v>1.950985</v>
      </c>
    </row>
    <row r="132" spans="1:7" ht="12.75">
      <c r="A132" s="40">
        <v>129</v>
      </c>
      <c r="B132" s="40" t="s">
        <v>97</v>
      </c>
      <c r="C132" s="41">
        <v>2.589769</v>
      </c>
      <c r="D132" s="1">
        <v>7</v>
      </c>
      <c r="E132" s="17">
        <v>0.1879518</v>
      </c>
      <c r="F132" s="2">
        <v>3.301163</v>
      </c>
      <c r="G132" s="2">
        <v>1.839337</v>
      </c>
    </row>
    <row r="133" spans="1:7" ht="12.75">
      <c r="A133" s="40">
        <v>129</v>
      </c>
      <c r="B133" s="40" t="s">
        <v>131</v>
      </c>
      <c r="C133" s="41">
        <v>2.591903</v>
      </c>
      <c r="D133" s="1">
        <v>7</v>
      </c>
      <c r="E133" s="17">
        <v>0.1876747</v>
      </c>
      <c r="F133" s="2">
        <v>3.54577</v>
      </c>
      <c r="G133" s="2">
        <v>1.876116</v>
      </c>
    </row>
    <row r="134" spans="1:7" ht="12.75">
      <c r="A134" s="40">
        <v>129</v>
      </c>
      <c r="B134" s="40" t="s">
        <v>133</v>
      </c>
      <c r="C134" s="41">
        <v>2.644299</v>
      </c>
      <c r="D134" s="1">
        <v>12</v>
      </c>
      <c r="E134" s="17">
        <v>0.1854465</v>
      </c>
      <c r="F134" s="2">
        <v>4.078753</v>
      </c>
      <c r="G134" s="2">
        <v>1.839337</v>
      </c>
    </row>
    <row r="135" spans="1:7" ht="12.75">
      <c r="A135" s="40">
        <v>129</v>
      </c>
      <c r="B135" s="40" t="s">
        <v>126</v>
      </c>
      <c r="C135" s="41">
        <v>2.557818</v>
      </c>
      <c r="D135" s="1">
        <v>6</v>
      </c>
      <c r="E135" s="17">
        <v>0.1597282</v>
      </c>
      <c r="F135" s="2">
        <v>3.189486</v>
      </c>
      <c r="G135" s="2">
        <v>1.885931</v>
      </c>
    </row>
    <row r="136" spans="1:7" ht="12.75">
      <c r="A136" s="40">
        <v>134</v>
      </c>
      <c r="B136" s="40" t="s">
        <v>141</v>
      </c>
      <c r="C136" s="41">
        <v>2.452247</v>
      </c>
      <c r="D136" s="1">
        <v>9</v>
      </c>
      <c r="E136" s="17">
        <v>0.1898157</v>
      </c>
      <c r="F136" s="2">
        <v>3.679111</v>
      </c>
      <c r="G136" s="2">
        <v>1.876116</v>
      </c>
    </row>
    <row r="137" spans="1:7" ht="12.75">
      <c r="A137" s="40">
        <v>134</v>
      </c>
      <c r="B137" s="40" t="s">
        <v>119</v>
      </c>
      <c r="C137" s="41">
        <v>2.475597</v>
      </c>
      <c r="D137" s="1">
        <v>4</v>
      </c>
      <c r="E137" s="17">
        <v>0.5560505</v>
      </c>
      <c r="F137" s="2">
        <v>4.422241</v>
      </c>
      <c r="G137" s="2">
        <v>1.776226</v>
      </c>
    </row>
    <row r="138" spans="1:7" ht="12.75">
      <c r="A138" s="40">
        <v>134</v>
      </c>
      <c r="B138" s="40" t="s">
        <v>113</v>
      </c>
      <c r="C138" s="41">
        <v>2.487627</v>
      </c>
      <c r="D138" s="1">
        <v>5</v>
      </c>
      <c r="E138" s="17">
        <v>0.1018409</v>
      </c>
      <c r="F138" s="2">
        <v>2.804591</v>
      </c>
      <c r="G138" s="2">
        <v>2.154731</v>
      </c>
    </row>
    <row r="139" spans="1:7" ht="12.75">
      <c r="A139" s="40">
        <v>134</v>
      </c>
      <c r="B139" s="40" t="s">
        <v>124</v>
      </c>
      <c r="C139" s="41">
        <v>2.486844</v>
      </c>
      <c r="D139" s="1">
        <v>7</v>
      </c>
      <c r="E139" s="17">
        <v>0.1468396</v>
      </c>
      <c r="F139" s="2">
        <v>3.189486</v>
      </c>
      <c r="G139" s="2">
        <v>2.026212</v>
      </c>
    </row>
    <row r="140" spans="1:7" ht="12.75">
      <c r="A140" s="40">
        <v>134</v>
      </c>
      <c r="B140" s="40" t="s">
        <v>138</v>
      </c>
      <c r="C140" s="41">
        <v>2.470782</v>
      </c>
      <c r="D140" s="1">
        <v>3</v>
      </c>
      <c r="E140" s="17">
        <v>0.1469819</v>
      </c>
      <c r="F140" s="2">
        <v>2.700869</v>
      </c>
      <c r="G140" s="2">
        <v>2.117112</v>
      </c>
    </row>
    <row r="141" spans="1:7" ht="12.75">
      <c r="A141" s="40">
        <v>134</v>
      </c>
      <c r="B141" s="40" t="s">
        <v>125</v>
      </c>
      <c r="C141" s="41">
        <v>2.529546</v>
      </c>
      <c r="D141" s="1">
        <v>7</v>
      </c>
      <c r="E141" s="17">
        <v>0.2080919</v>
      </c>
      <c r="F141" s="2">
        <v>3.679111</v>
      </c>
      <c r="G141" s="2">
        <v>1.876116</v>
      </c>
    </row>
    <row r="142" spans="1:7" ht="12.75">
      <c r="A142" s="40">
        <v>134</v>
      </c>
      <c r="B142" s="40" t="s">
        <v>121</v>
      </c>
      <c r="C142" s="41">
        <v>2.540459</v>
      </c>
      <c r="D142" s="1">
        <v>5</v>
      </c>
      <c r="E142" s="17">
        <v>0.1687389</v>
      </c>
      <c r="F142" s="2">
        <v>3.089837</v>
      </c>
      <c r="G142" s="2">
        <v>1.950985</v>
      </c>
    </row>
    <row r="143" spans="1:7" ht="12.75">
      <c r="A143" s="40">
        <v>134</v>
      </c>
      <c r="B143" s="40" t="s">
        <v>140</v>
      </c>
      <c r="C143" s="41">
        <v>2.467952</v>
      </c>
      <c r="D143" s="1">
        <v>10</v>
      </c>
      <c r="E143" s="17">
        <v>0.1268879</v>
      </c>
      <c r="F143" s="2">
        <v>3.189486</v>
      </c>
      <c r="G143" s="2">
        <v>1.885931</v>
      </c>
    </row>
    <row r="144" spans="1:7" ht="12.75">
      <c r="A144" s="40">
        <v>134</v>
      </c>
      <c r="B144" s="40" t="s">
        <v>134</v>
      </c>
      <c r="C144" s="41">
        <v>2.460909</v>
      </c>
      <c r="D144" s="1">
        <v>6</v>
      </c>
      <c r="E144" s="17">
        <v>0.1536222</v>
      </c>
      <c r="F144" s="2">
        <v>2.97922</v>
      </c>
      <c r="G144" s="2">
        <v>1.876116</v>
      </c>
    </row>
    <row r="145" spans="1:7" ht="12.75">
      <c r="A145" s="40">
        <v>143</v>
      </c>
      <c r="B145" s="40" t="s">
        <v>129</v>
      </c>
      <c r="C145" s="41">
        <v>2.375235</v>
      </c>
      <c r="D145" s="1">
        <v>8</v>
      </c>
      <c r="E145" s="17">
        <v>0.1949551</v>
      </c>
      <c r="F145" s="2">
        <v>3.441543</v>
      </c>
      <c r="G145" s="2">
        <v>1.922519</v>
      </c>
    </row>
    <row r="146" spans="1:7" ht="12.75">
      <c r="A146" s="40">
        <v>143</v>
      </c>
      <c r="B146" s="40" t="s">
        <v>122</v>
      </c>
      <c r="C146" s="41">
        <v>2.418323</v>
      </c>
      <c r="D146" s="1">
        <v>4</v>
      </c>
      <c r="E146" s="17">
        <v>0.0973716</v>
      </c>
      <c r="F146" s="2">
        <v>2.56624</v>
      </c>
      <c r="G146" s="2">
        <v>2.084189</v>
      </c>
    </row>
    <row r="147" spans="1:7" ht="12.75">
      <c r="A147" s="40">
        <v>143</v>
      </c>
      <c r="B147" s="40" t="s">
        <v>151</v>
      </c>
      <c r="C147" s="41">
        <v>2.410707</v>
      </c>
      <c r="D147" s="1">
        <v>3</v>
      </c>
      <c r="E147" s="17">
        <v>0.3736117</v>
      </c>
      <c r="F147" s="2">
        <v>3.301163</v>
      </c>
      <c r="G147" s="2">
        <v>1.776226</v>
      </c>
    </row>
    <row r="148" spans="1:7" ht="12.75">
      <c r="A148" s="40">
        <v>143</v>
      </c>
      <c r="B148" s="40" t="s">
        <v>139</v>
      </c>
      <c r="C148" s="41">
        <v>2.427348</v>
      </c>
      <c r="D148" s="1">
        <v>6</v>
      </c>
      <c r="E148" s="17">
        <v>0.1842555</v>
      </c>
      <c r="F148" s="2">
        <v>3.301163</v>
      </c>
      <c r="G148" s="2">
        <v>1.992919</v>
      </c>
    </row>
    <row r="149" spans="1:7" ht="12.75">
      <c r="A149" s="40">
        <v>143</v>
      </c>
      <c r="B149" s="40" t="s">
        <v>132</v>
      </c>
      <c r="C149" s="41">
        <v>2.449336</v>
      </c>
      <c r="D149" s="1">
        <v>10</v>
      </c>
      <c r="E149" s="17">
        <v>0.1437733</v>
      </c>
      <c r="F149" s="2">
        <v>3.189486</v>
      </c>
      <c r="G149" s="2">
        <v>1.901029</v>
      </c>
    </row>
    <row r="150" spans="1:7" ht="12.75">
      <c r="A150" s="40">
        <v>143</v>
      </c>
      <c r="B150" s="40" t="s">
        <v>156</v>
      </c>
      <c r="C150" s="41">
        <v>2.448757</v>
      </c>
      <c r="D150" s="1">
        <v>11</v>
      </c>
      <c r="E150" s="17">
        <v>0.2228715</v>
      </c>
      <c r="F150" s="2">
        <v>4.478443</v>
      </c>
      <c r="G150" s="2">
        <v>1.876116</v>
      </c>
    </row>
    <row r="151" spans="1:7" ht="12.75">
      <c r="A151" s="40">
        <v>143</v>
      </c>
      <c r="B151" s="40" t="s">
        <v>127</v>
      </c>
      <c r="C151" s="41">
        <v>2.376135</v>
      </c>
      <c r="D151" s="1">
        <v>5</v>
      </c>
      <c r="E151" s="17">
        <v>0.2605403</v>
      </c>
      <c r="F151" s="2">
        <v>3.258844</v>
      </c>
      <c r="G151" s="2">
        <v>1.517568</v>
      </c>
    </row>
    <row r="152" spans="1:7" ht="12.75">
      <c r="A152" s="40">
        <v>143</v>
      </c>
      <c r="B152" s="40" t="s">
        <v>135</v>
      </c>
      <c r="C152" s="41">
        <v>2.382138</v>
      </c>
      <c r="D152" s="1">
        <v>5</v>
      </c>
      <c r="E152" s="17">
        <v>0.0761471</v>
      </c>
      <c r="F152" s="2">
        <v>2.594364</v>
      </c>
      <c r="G152" s="2">
        <v>2.154731</v>
      </c>
    </row>
    <row r="153" spans="1:7" ht="12.75">
      <c r="A153" s="40">
        <v>143</v>
      </c>
      <c r="B153" s="40" t="s">
        <v>128</v>
      </c>
      <c r="C153" s="41">
        <v>2.433897</v>
      </c>
      <c r="D153" s="1">
        <v>9</v>
      </c>
      <c r="E153" s="17">
        <v>0.133586</v>
      </c>
      <c r="F153" s="2">
        <v>3.189486</v>
      </c>
      <c r="G153" s="2">
        <v>2.074261</v>
      </c>
    </row>
    <row r="154" spans="1:7" ht="12.75">
      <c r="A154" s="40">
        <v>152</v>
      </c>
      <c r="B154" s="40" t="s">
        <v>157</v>
      </c>
      <c r="C154" s="41">
        <v>2.271689</v>
      </c>
      <c r="D154" s="1">
        <v>7</v>
      </c>
      <c r="E154" s="17">
        <v>0.2848879</v>
      </c>
      <c r="F154" s="2">
        <v>3.642444</v>
      </c>
      <c r="G154" s="2">
        <v>1.481738</v>
      </c>
    </row>
    <row r="155" spans="1:7" ht="12.75">
      <c r="A155" s="40">
        <v>152</v>
      </c>
      <c r="B155" s="40" t="s">
        <v>136</v>
      </c>
      <c r="C155" s="41">
        <v>2.296875</v>
      </c>
      <c r="D155" s="1">
        <v>10</v>
      </c>
      <c r="E155" s="17">
        <v>0.0990442</v>
      </c>
      <c r="F155" s="2">
        <v>2.763531</v>
      </c>
      <c r="G155" s="2">
        <v>1.839337</v>
      </c>
    </row>
    <row r="156" spans="1:7" ht="12.75">
      <c r="A156" s="40">
        <v>154</v>
      </c>
      <c r="B156" s="40" t="s">
        <v>150</v>
      </c>
      <c r="C156" s="41">
        <v>2.210424</v>
      </c>
      <c r="D156" s="1">
        <v>4</v>
      </c>
      <c r="E156" s="17">
        <v>0.0521467</v>
      </c>
      <c r="F156" s="2">
        <v>2.366238</v>
      </c>
      <c r="G156" s="2">
        <v>2.084189</v>
      </c>
    </row>
    <row r="157" spans="1:7" ht="12.75">
      <c r="A157" s="40">
        <v>154</v>
      </c>
      <c r="B157" s="40" t="s">
        <v>181</v>
      </c>
      <c r="C157" s="41">
        <v>2.154337</v>
      </c>
      <c r="D157" s="1">
        <v>6</v>
      </c>
      <c r="E157" s="17">
        <v>0.1002416</v>
      </c>
      <c r="F157" s="2">
        <v>2.558819</v>
      </c>
      <c r="G157" s="2">
        <v>1.876116</v>
      </c>
    </row>
    <row r="158" spans="1:7" ht="12.75">
      <c r="A158" s="40">
        <v>154</v>
      </c>
      <c r="B158" s="40" t="s">
        <v>142</v>
      </c>
      <c r="C158" s="41">
        <v>2.233704</v>
      </c>
      <c r="D158" s="1">
        <v>8</v>
      </c>
      <c r="E158" s="17">
        <v>0.1526096</v>
      </c>
      <c r="F158" s="2">
        <v>3.189486</v>
      </c>
      <c r="G158" s="2">
        <v>1.817989</v>
      </c>
    </row>
    <row r="159" spans="1:7" ht="12.75">
      <c r="A159" s="40">
        <v>154</v>
      </c>
      <c r="B159" s="40" t="s">
        <v>152</v>
      </c>
      <c r="C159" s="41">
        <v>2.201865</v>
      </c>
      <c r="D159" s="1">
        <v>4</v>
      </c>
      <c r="E159" s="17">
        <v>0.104936</v>
      </c>
      <c r="F159" s="2">
        <v>2.558819</v>
      </c>
      <c r="G159" s="2">
        <v>2.00972</v>
      </c>
    </row>
    <row r="160" spans="1:7" ht="12.75">
      <c r="A160" s="40">
        <v>154</v>
      </c>
      <c r="B160" s="40" t="s">
        <v>153</v>
      </c>
      <c r="C160" s="41">
        <v>2.24349</v>
      </c>
      <c r="D160" s="1">
        <v>9</v>
      </c>
      <c r="E160" s="17">
        <v>0.1218993</v>
      </c>
      <c r="F160" s="2">
        <v>2.700869</v>
      </c>
      <c r="G160" s="2">
        <v>1.50348</v>
      </c>
    </row>
    <row r="161" spans="1:7" ht="12.75">
      <c r="A161" s="40">
        <v>154</v>
      </c>
      <c r="B161" s="40" t="s">
        <v>154</v>
      </c>
      <c r="C161" s="41">
        <v>2.213967</v>
      </c>
      <c r="D161" s="1">
        <v>4</v>
      </c>
      <c r="E161" s="17">
        <v>0.1575506</v>
      </c>
      <c r="F161" s="2">
        <v>2.731017</v>
      </c>
      <c r="G161" s="2">
        <v>1.885931</v>
      </c>
    </row>
    <row r="162" spans="1:7" ht="12.75">
      <c r="A162" s="40">
        <v>154</v>
      </c>
      <c r="B162" s="40" t="s">
        <v>146</v>
      </c>
      <c r="C162" s="41">
        <v>2.211227</v>
      </c>
      <c r="D162" s="1">
        <v>6</v>
      </c>
      <c r="E162" s="17">
        <v>0.0989055</v>
      </c>
      <c r="F162" s="2">
        <v>2.731017</v>
      </c>
      <c r="G162" s="2">
        <v>2.026212</v>
      </c>
    </row>
    <row r="163" spans="1:7" ht="12.75">
      <c r="A163" s="40">
        <v>154</v>
      </c>
      <c r="B163" s="40" t="s">
        <v>155</v>
      </c>
      <c r="C163" s="41">
        <v>2.165489</v>
      </c>
      <c r="D163" s="1">
        <v>6</v>
      </c>
      <c r="E163" s="17">
        <v>0.1635699</v>
      </c>
      <c r="F163" s="2">
        <v>2.700869</v>
      </c>
      <c r="G163" s="2">
        <v>1.50348</v>
      </c>
    </row>
    <row r="164" spans="1:7" ht="12.75">
      <c r="A164" s="40">
        <v>154</v>
      </c>
      <c r="B164" s="40" t="s">
        <v>147</v>
      </c>
      <c r="C164" s="41">
        <v>2.217671</v>
      </c>
      <c r="D164" s="1">
        <v>6</v>
      </c>
      <c r="E164" s="17">
        <v>0.1670578</v>
      </c>
      <c r="F164" s="2">
        <v>3.089837</v>
      </c>
      <c r="G164" s="2">
        <v>1.876116</v>
      </c>
    </row>
    <row r="165" spans="1:7" ht="12.75">
      <c r="A165" s="40">
        <v>154</v>
      </c>
      <c r="B165" s="40" t="s">
        <v>137</v>
      </c>
      <c r="C165" s="41">
        <v>2.229767</v>
      </c>
      <c r="D165" s="1">
        <v>8</v>
      </c>
      <c r="E165" s="17">
        <v>0.3685221</v>
      </c>
      <c r="F165" s="2">
        <v>3.786644</v>
      </c>
      <c r="G165" s="2">
        <v>0.9305564</v>
      </c>
    </row>
    <row r="166" spans="1:7" ht="12.75">
      <c r="A166" s="40">
        <v>164</v>
      </c>
      <c r="B166" s="40" t="s">
        <v>149</v>
      </c>
      <c r="C166" s="41">
        <v>2.110559</v>
      </c>
      <c r="D166" s="1">
        <v>10</v>
      </c>
      <c r="E166" s="17">
        <v>0.1483849</v>
      </c>
      <c r="F166" s="2">
        <v>3.12722</v>
      </c>
      <c r="G166" s="2">
        <v>1.481738</v>
      </c>
    </row>
    <row r="167" spans="1:7" ht="12.75">
      <c r="A167" s="40">
        <v>164</v>
      </c>
      <c r="B167" s="40" t="s">
        <v>158</v>
      </c>
      <c r="C167" s="41">
        <v>2.110293</v>
      </c>
      <c r="D167" s="1">
        <v>6</v>
      </c>
      <c r="E167" s="17">
        <v>0.1110718</v>
      </c>
      <c r="F167" s="2">
        <v>2.56624</v>
      </c>
      <c r="G167" s="2">
        <v>1.817989</v>
      </c>
    </row>
    <row r="168" spans="1:7" ht="12.75">
      <c r="A168" s="40">
        <v>164</v>
      </c>
      <c r="B168" s="40" t="s">
        <v>159</v>
      </c>
      <c r="C168" s="41">
        <v>2.119878</v>
      </c>
      <c r="D168" s="1">
        <v>8</v>
      </c>
      <c r="E168" s="17">
        <v>0.0892493</v>
      </c>
      <c r="F168" s="2">
        <v>2.594364</v>
      </c>
      <c r="G168" s="2">
        <v>1.652712</v>
      </c>
    </row>
    <row r="169" spans="1:7" ht="12.75">
      <c r="A169" s="40">
        <v>164</v>
      </c>
      <c r="B169" s="40" t="s">
        <v>148</v>
      </c>
      <c r="C169" s="41">
        <v>2.080347</v>
      </c>
      <c r="D169" s="1">
        <v>6</v>
      </c>
      <c r="E169" s="17">
        <v>0.1243267</v>
      </c>
      <c r="F169" s="2">
        <v>2.558819</v>
      </c>
      <c r="G169" s="2">
        <v>1.571689</v>
      </c>
    </row>
    <row r="170" spans="1:7" ht="12.75">
      <c r="A170" s="40">
        <v>168</v>
      </c>
      <c r="B170" s="40" t="s">
        <v>161</v>
      </c>
      <c r="C170" s="41">
        <v>2.005035</v>
      </c>
      <c r="D170" s="1">
        <v>8</v>
      </c>
      <c r="E170" s="17">
        <v>0.1016714</v>
      </c>
      <c r="F170" s="2">
        <v>2.558819</v>
      </c>
      <c r="G170" s="2">
        <v>1.50348</v>
      </c>
    </row>
    <row r="171" spans="1:7" ht="12.75">
      <c r="A171" s="40">
        <v>168</v>
      </c>
      <c r="B171" s="40" t="s">
        <v>164</v>
      </c>
      <c r="C171" s="41">
        <v>2.040463</v>
      </c>
      <c r="D171" s="1">
        <v>6</v>
      </c>
      <c r="E171" s="17">
        <v>0.0547903</v>
      </c>
      <c r="F171" s="2">
        <v>2.282783</v>
      </c>
      <c r="G171" s="2">
        <v>1.817989</v>
      </c>
    </row>
    <row r="172" spans="1:7" ht="12.75">
      <c r="A172" s="40">
        <v>168</v>
      </c>
      <c r="B172" s="40" t="s">
        <v>280</v>
      </c>
      <c r="C172" s="41">
        <v>2.021067</v>
      </c>
      <c r="D172" s="1">
        <v>5</v>
      </c>
      <c r="E172" s="17">
        <v>0.0861822</v>
      </c>
      <c r="F172" s="2">
        <v>2.366238</v>
      </c>
      <c r="G172" s="2">
        <v>1.817989</v>
      </c>
    </row>
    <row r="173" spans="1:7" ht="12.75">
      <c r="A173" s="40">
        <v>168</v>
      </c>
      <c r="B173" s="40" t="s">
        <v>145</v>
      </c>
      <c r="C173" s="41">
        <v>2.01449</v>
      </c>
      <c r="D173" s="1">
        <v>6</v>
      </c>
      <c r="E173" s="17">
        <v>0.1269652</v>
      </c>
      <c r="F173" s="2">
        <v>2.594364</v>
      </c>
      <c r="G173" s="2">
        <v>1.652712</v>
      </c>
    </row>
    <row r="174" spans="1:7" ht="12.75">
      <c r="A174" s="40">
        <v>172</v>
      </c>
      <c r="B174" s="40" t="s">
        <v>163</v>
      </c>
      <c r="C174" s="41">
        <v>1.935236</v>
      </c>
      <c r="D174" s="1">
        <v>6</v>
      </c>
      <c r="E174" s="17">
        <v>0.1389261</v>
      </c>
      <c r="F174" s="2">
        <v>2.532598</v>
      </c>
      <c r="G174" s="2">
        <v>1.50348</v>
      </c>
    </row>
    <row r="175" spans="1:7" ht="12.75">
      <c r="A175" s="40">
        <v>172</v>
      </c>
      <c r="B175" s="40" t="s">
        <v>162</v>
      </c>
      <c r="C175" s="41">
        <v>1.912177</v>
      </c>
      <c r="D175" s="1">
        <v>3</v>
      </c>
      <c r="E175" s="17">
        <v>0.0747475</v>
      </c>
      <c r="F175" s="2">
        <v>2.084189</v>
      </c>
      <c r="G175" s="2">
        <v>1.776226</v>
      </c>
    </row>
    <row r="176" spans="1:7" ht="12.75">
      <c r="A176" s="40">
        <v>172</v>
      </c>
      <c r="B176" s="40" t="s">
        <v>160</v>
      </c>
      <c r="C176" s="41">
        <v>1.889497</v>
      </c>
      <c r="D176" s="1">
        <v>9</v>
      </c>
      <c r="E176" s="17">
        <v>0.0996869</v>
      </c>
      <c r="F176" s="2">
        <v>2.34593</v>
      </c>
      <c r="G176" s="2">
        <v>1.377327</v>
      </c>
    </row>
    <row r="177" spans="1:7" ht="12.75">
      <c r="A177" s="40">
        <v>175</v>
      </c>
      <c r="B177" s="40" t="s">
        <v>143</v>
      </c>
      <c r="C177" s="41">
        <v>1.799883</v>
      </c>
      <c r="D177" s="1">
        <v>5</v>
      </c>
      <c r="E177" s="17">
        <v>0.1379916</v>
      </c>
      <c r="F177" s="2">
        <v>2.154731</v>
      </c>
      <c r="G177" s="2">
        <v>1.377327</v>
      </c>
    </row>
    <row r="178" spans="1:7" ht="12.75">
      <c r="A178" s="40">
        <v>175</v>
      </c>
      <c r="B178" s="40" t="s">
        <v>168</v>
      </c>
      <c r="C178" s="41">
        <v>1.804128</v>
      </c>
      <c r="D178" s="1">
        <v>4</v>
      </c>
      <c r="E178" s="17">
        <v>0.0870988</v>
      </c>
      <c r="F178" s="2">
        <v>1.950985</v>
      </c>
      <c r="G178" s="2">
        <v>1.50348</v>
      </c>
    </row>
    <row r="179" spans="1:7" ht="12.75">
      <c r="A179" s="40">
        <v>177</v>
      </c>
      <c r="B179" s="40" t="s">
        <v>165</v>
      </c>
      <c r="C179" s="41">
        <v>1.563758</v>
      </c>
      <c r="D179" s="1">
        <v>6</v>
      </c>
      <c r="E179" s="17">
        <v>0.0784729</v>
      </c>
      <c r="F179" s="2">
        <v>1.876116</v>
      </c>
      <c r="G179" s="2">
        <v>1.367659</v>
      </c>
    </row>
    <row r="180" spans="1:7" ht="12.75">
      <c r="A180" s="40">
        <v>177</v>
      </c>
      <c r="B180" s="40" t="s">
        <v>166</v>
      </c>
      <c r="C180" s="41">
        <v>1.603173</v>
      </c>
      <c r="D180" s="1">
        <v>3</v>
      </c>
      <c r="E180" s="17">
        <v>0.1169831</v>
      </c>
      <c r="F180" s="2">
        <v>1.885931</v>
      </c>
      <c r="G180" s="2">
        <v>1.420108</v>
      </c>
    </row>
    <row r="181" spans="1:7" ht="12.75">
      <c r="A181" s="40">
        <v>177</v>
      </c>
      <c r="B181" s="40" t="s">
        <v>167</v>
      </c>
      <c r="C181" s="41">
        <v>1.624563</v>
      </c>
      <c r="D181" s="1">
        <v>6</v>
      </c>
      <c r="E181" s="17">
        <v>0.1066654</v>
      </c>
      <c r="F181" s="2">
        <v>2.084189</v>
      </c>
      <c r="G181" s="2">
        <v>1.367659</v>
      </c>
    </row>
    <row r="182" spans="1:7" ht="12.75">
      <c r="A182" s="40">
        <v>180</v>
      </c>
      <c r="B182" s="40" t="s">
        <v>169</v>
      </c>
      <c r="C182" s="41">
        <v>1.517093</v>
      </c>
      <c r="D182" s="1">
        <v>4</v>
      </c>
      <c r="E182" s="17">
        <v>0.1040734</v>
      </c>
      <c r="F182" s="2">
        <v>1.817989</v>
      </c>
      <c r="G182" s="2">
        <v>1.229336</v>
      </c>
    </row>
    <row r="183" spans="1:7" ht="12.75">
      <c r="A183" s="40">
        <v>180</v>
      </c>
      <c r="B183" s="40" t="s">
        <v>170</v>
      </c>
      <c r="C183" s="41">
        <v>1.490296</v>
      </c>
      <c r="D183" s="1">
        <v>4</v>
      </c>
      <c r="E183" s="17">
        <v>0.2643764</v>
      </c>
      <c r="F183" s="2">
        <v>1.950985</v>
      </c>
      <c r="G183" s="2">
        <v>0.6306016</v>
      </c>
    </row>
    <row r="184" spans="1:7" ht="12.75">
      <c r="A184" s="40">
        <v>182</v>
      </c>
      <c r="B184" s="40" t="s">
        <v>281</v>
      </c>
      <c r="C184" s="41">
        <v>1.009626</v>
      </c>
      <c r="D184" s="1">
        <v>3</v>
      </c>
      <c r="E184" s="17">
        <v>0.2428218</v>
      </c>
      <c r="F184" s="2">
        <v>1.377327</v>
      </c>
      <c r="G184" s="2">
        <v>0.4222137</v>
      </c>
    </row>
    <row r="185" spans="1:7" ht="12.75">
      <c r="A185" s="40">
        <v>182</v>
      </c>
      <c r="B185" s="40" t="s">
        <v>171</v>
      </c>
      <c r="C185" s="41">
        <v>0.9834057</v>
      </c>
      <c r="D185" s="1">
        <v>4</v>
      </c>
      <c r="E185" s="17">
        <v>0.2315391</v>
      </c>
      <c r="F185" s="2">
        <v>1.50348</v>
      </c>
      <c r="G185" s="2">
        <v>0.4222137</v>
      </c>
    </row>
  </sheetData>
  <sheetProtection/>
  <mergeCells count="6">
    <mergeCell ref="D1:D2"/>
    <mergeCell ref="E1:E2"/>
    <mergeCell ref="F1:G1"/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2" t="s">
        <v>264</v>
      </c>
      <c r="B1" s="32" t="s">
        <v>275</v>
      </c>
      <c r="C1" s="28" t="s">
        <v>265</v>
      </c>
      <c r="D1" s="28" t="s">
        <v>274</v>
      </c>
      <c r="E1" s="32" t="s">
        <v>264</v>
      </c>
      <c r="F1" s="27" t="s">
        <v>266</v>
      </c>
      <c r="G1" s="28" t="s">
        <v>267</v>
      </c>
      <c r="H1" s="29" t="s">
        <v>268</v>
      </c>
      <c r="I1" s="30"/>
      <c r="J1" s="29" t="s">
        <v>269</v>
      </c>
      <c r="K1" s="31"/>
      <c r="L1" s="36" t="s">
        <v>247</v>
      </c>
      <c r="M1" s="34" t="s">
        <v>248</v>
      </c>
      <c r="N1" s="34" t="s">
        <v>249</v>
      </c>
      <c r="O1" s="34" t="s">
        <v>250</v>
      </c>
      <c r="P1" s="34" t="s">
        <v>251</v>
      </c>
      <c r="Q1" s="34" t="s">
        <v>252</v>
      </c>
      <c r="R1" s="34" t="s">
        <v>253</v>
      </c>
      <c r="S1" s="34" t="s">
        <v>254</v>
      </c>
      <c r="T1" s="34" t="s">
        <v>255</v>
      </c>
      <c r="U1" s="34" t="s">
        <v>256</v>
      </c>
      <c r="V1" s="34" t="s">
        <v>257</v>
      </c>
      <c r="W1" s="34" t="s">
        <v>258</v>
      </c>
      <c r="X1" s="34" t="s">
        <v>259</v>
      </c>
      <c r="Y1" s="34" t="s">
        <v>260</v>
      </c>
      <c r="Z1" s="34" t="s">
        <v>261</v>
      </c>
      <c r="AA1" s="34" t="s">
        <v>262</v>
      </c>
      <c r="AB1" s="34" t="s">
        <v>263</v>
      </c>
    </row>
    <row r="2" spans="1:28" ht="27" customHeight="1" thickBot="1">
      <c r="A2" s="32"/>
      <c r="B2" s="32" t="s">
        <v>275</v>
      </c>
      <c r="C2" s="33"/>
      <c r="D2" s="33"/>
      <c r="E2" s="32"/>
      <c r="F2" s="27"/>
      <c r="G2" s="33"/>
      <c r="H2" s="18" t="s">
        <v>270</v>
      </c>
      <c r="I2" s="18" t="s">
        <v>271</v>
      </c>
      <c r="J2" s="19" t="s">
        <v>272</v>
      </c>
      <c r="K2" s="20" t="s">
        <v>273</v>
      </c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2.75">
      <c r="A3" s="23">
        <v>10</v>
      </c>
      <c r="B3" s="23">
        <v>1</v>
      </c>
      <c r="C3" s="23" t="s">
        <v>6</v>
      </c>
      <c r="D3" s="24">
        <v>8.672457</v>
      </c>
      <c r="E3">
        <v>10</v>
      </c>
      <c r="F3">
        <v>9</v>
      </c>
      <c r="G3" s="25">
        <v>0.1528343</v>
      </c>
      <c r="H3" s="21">
        <v>9.318035</v>
      </c>
      <c r="I3" s="21">
        <v>8.076194</v>
      </c>
      <c r="J3" s="26">
        <v>8.418767</v>
      </c>
      <c r="K3" s="26">
        <v>8.924848</v>
      </c>
      <c r="L3" s="21"/>
      <c r="M3" s="21"/>
      <c r="N3" s="21">
        <v>9.167364</v>
      </c>
      <c r="O3" s="21"/>
      <c r="P3" s="21">
        <v>9.133939</v>
      </c>
      <c r="Q3" s="21"/>
      <c r="R3" s="21">
        <v>9.318035</v>
      </c>
      <c r="S3" s="21">
        <v>8.735157</v>
      </c>
      <c r="T3" s="21">
        <v>8.191609</v>
      </c>
      <c r="U3" s="21"/>
      <c r="V3" s="21"/>
      <c r="W3" s="21">
        <v>8.944249</v>
      </c>
      <c r="X3" s="21"/>
      <c r="Y3" s="21"/>
      <c r="Z3" s="21">
        <v>8.191609</v>
      </c>
      <c r="AA3" s="21">
        <v>8.293952</v>
      </c>
      <c r="AB3" s="21">
        <v>8.076194</v>
      </c>
    </row>
    <row r="4" spans="1:28" ht="12.75">
      <c r="A4" s="23">
        <v>16</v>
      </c>
      <c r="B4" s="23">
        <v>2</v>
      </c>
      <c r="C4" s="23" t="s">
        <v>17</v>
      </c>
      <c r="D4" s="24">
        <v>7.773902</v>
      </c>
      <c r="E4">
        <v>16</v>
      </c>
      <c r="F4">
        <v>4</v>
      </c>
      <c r="G4" s="25">
        <v>0.4016619</v>
      </c>
      <c r="H4" s="21">
        <v>9.133939</v>
      </c>
      <c r="I4" s="21">
        <v>7.093023</v>
      </c>
      <c r="J4" s="26">
        <v>7.215398</v>
      </c>
      <c r="K4" s="26">
        <v>8.62371</v>
      </c>
      <c r="L4" s="21"/>
      <c r="M4" s="21"/>
      <c r="N4" s="21"/>
      <c r="O4" s="21"/>
      <c r="P4" s="21">
        <v>9.133939</v>
      </c>
      <c r="Q4" s="21"/>
      <c r="R4" s="21">
        <v>7.530872</v>
      </c>
      <c r="S4" s="21"/>
      <c r="T4" s="21"/>
      <c r="U4" s="21"/>
      <c r="V4" s="21"/>
      <c r="W4" s="21"/>
      <c r="X4" s="21"/>
      <c r="Y4" s="21"/>
      <c r="Z4" s="21">
        <v>7.337774</v>
      </c>
      <c r="AA4" s="21">
        <v>7.093023</v>
      </c>
      <c r="AB4" s="21"/>
    </row>
    <row r="5" spans="1:28" ht="12.75">
      <c r="A5" s="23">
        <v>21</v>
      </c>
      <c r="B5" s="23">
        <v>3</v>
      </c>
      <c r="C5" s="23" t="s">
        <v>172</v>
      </c>
      <c r="D5" s="24">
        <v>7.289454</v>
      </c>
      <c r="E5">
        <v>21</v>
      </c>
      <c r="F5">
        <v>3</v>
      </c>
      <c r="G5" s="25">
        <v>0.1100036</v>
      </c>
      <c r="H5" s="21">
        <v>7.530872</v>
      </c>
      <c r="I5" s="21">
        <v>7.063669</v>
      </c>
      <c r="J5" s="26">
        <v>7.133719</v>
      </c>
      <c r="K5" s="26">
        <v>7.445188</v>
      </c>
      <c r="L5" s="21"/>
      <c r="M5" s="21"/>
      <c r="N5" s="21"/>
      <c r="O5" s="21"/>
      <c r="P5" s="21">
        <v>7.063669</v>
      </c>
      <c r="Q5" s="21"/>
      <c r="R5" s="21">
        <v>7.530872</v>
      </c>
      <c r="S5" s="21"/>
      <c r="T5" s="21"/>
      <c r="U5" s="21"/>
      <c r="V5" s="21"/>
      <c r="W5" s="21">
        <v>7.273821</v>
      </c>
      <c r="X5" s="21"/>
      <c r="Y5" s="21"/>
      <c r="Z5" s="21"/>
      <c r="AA5" s="21"/>
      <c r="AB5" s="21"/>
    </row>
    <row r="6" spans="1:28" ht="12.75">
      <c r="A6" s="23">
        <v>22</v>
      </c>
      <c r="B6" s="23">
        <v>4</v>
      </c>
      <c r="C6" s="23" t="s">
        <v>21</v>
      </c>
      <c r="D6" s="24">
        <v>7.213856</v>
      </c>
      <c r="E6">
        <v>22</v>
      </c>
      <c r="F6">
        <v>11</v>
      </c>
      <c r="G6" s="25">
        <v>0.2117791</v>
      </c>
      <c r="H6" s="21">
        <v>8.718776</v>
      </c>
      <c r="I6" s="21">
        <v>6.292954</v>
      </c>
      <c r="J6" s="26">
        <v>6.874789</v>
      </c>
      <c r="K6" s="26">
        <v>7.576552</v>
      </c>
      <c r="L6" s="21"/>
      <c r="M6" s="21"/>
      <c r="N6" s="21">
        <v>7.087936</v>
      </c>
      <c r="O6" s="21">
        <v>6.895352</v>
      </c>
      <c r="P6" s="21">
        <v>7.063669</v>
      </c>
      <c r="Q6" s="21"/>
      <c r="R6" s="21">
        <v>7.530872</v>
      </c>
      <c r="S6" s="21">
        <v>7.442509</v>
      </c>
      <c r="T6" s="21">
        <v>8.718776</v>
      </c>
      <c r="U6" s="21"/>
      <c r="V6" s="21"/>
      <c r="W6" s="21">
        <v>8.092558</v>
      </c>
      <c r="X6" s="21">
        <v>6.292954</v>
      </c>
      <c r="Y6" s="21"/>
      <c r="Z6" s="21">
        <v>6.463129</v>
      </c>
      <c r="AA6" s="21">
        <v>7.337774</v>
      </c>
      <c r="AB6" s="21">
        <v>6.426892</v>
      </c>
    </row>
    <row r="7" spans="1:28" ht="12.75">
      <c r="A7" s="23">
        <v>24</v>
      </c>
      <c r="B7" s="23">
        <v>5</v>
      </c>
      <c r="C7" s="23" t="s">
        <v>276</v>
      </c>
      <c r="D7" s="24">
        <v>7.135683</v>
      </c>
      <c r="E7">
        <v>24</v>
      </c>
      <c r="F7">
        <v>12</v>
      </c>
      <c r="G7" s="25">
        <v>0.4049629</v>
      </c>
      <c r="H7" s="21">
        <v>9.167364</v>
      </c>
      <c r="I7" s="21">
        <v>4.511918</v>
      </c>
      <c r="J7" s="26">
        <v>6.462811</v>
      </c>
      <c r="K7" s="26">
        <v>7.79855</v>
      </c>
      <c r="L7" s="21"/>
      <c r="M7" s="21"/>
      <c r="N7" s="21">
        <v>9.167364</v>
      </c>
      <c r="O7" s="21"/>
      <c r="P7" s="21">
        <v>9.133939</v>
      </c>
      <c r="Q7" s="21"/>
      <c r="R7" s="21">
        <v>7.530872</v>
      </c>
      <c r="S7" s="21">
        <v>6.595013</v>
      </c>
      <c r="T7" s="21">
        <v>8.293952</v>
      </c>
      <c r="U7" s="21">
        <v>7.337774</v>
      </c>
      <c r="V7" s="21">
        <v>8.076194</v>
      </c>
      <c r="W7" s="21">
        <v>7.273821</v>
      </c>
      <c r="X7" s="21">
        <v>4.511918</v>
      </c>
      <c r="Y7" s="21"/>
      <c r="Z7" s="21">
        <v>5.599956</v>
      </c>
      <c r="AA7" s="21">
        <v>5.410848</v>
      </c>
      <c r="AB7" s="21">
        <v>6.696539</v>
      </c>
    </row>
    <row r="8" spans="1:28" ht="12.75">
      <c r="A8" s="23">
        <v>25</v>
      </c>
      <c r="B8" s="23">
        <v>6</v>
      </c>
      <c r="C8" s="23" t="s">
        <v>174</v>
      </c>
      <c r="D8" s="24">
        <v>7.018194</v>
      </c>
      <c r="E8">
        <v>25</v>
      </c>
      <c r="F8">
        <v>3</v>
      </c>
      <c r="G8" s="25">
        <v>0.2550165</v>
      </c>
      <c r="H8" s="21">
        <v>7.530872</v>
      </c>
      <c r="I8" s="21">
        <v>6.460042</v>
      </c>
      <c r="J8" s="26">
        <v>6.661251</v>
      </c>
      <c r="K8" s="26">
        <v>7.375137</v>
      </c>
      <c r="L8" s="21"/>
      <c r="M8" s="21"/>
      <c r="N8" s="21"/>
      <c r="O8" s="21"/>
      <c r="P8" s="21">
        <v>7.063669</v>
      </c>
      <c r="Q8" s="21"/>
      <c r="R8" s="21">
        <v>7.530872</v>
      </c>
      <c r="S8" s="21"/>
      <c r="T8" s="21"/>
      <c r="U8" s="21"/>
      <c r="V8" s="21"/>
      <c r="W8" s="21"/>
      <c r="X8" s="21"/>
      <c r="Y8" s="21">
        <v>6.460042</v>
      </c>
      <c r="Z8" s="21"/>
      <c r="AA8" s="21"/>
      <c r="AB8" s="21"/>
    </row>
    <row r="9" spans="1:28" ht="12.75">
      <c r="A9" s="23">
        <v>25</v>
      </c>
      <c r="B9" s="23">
        <v>6</v>
      </c>
      <c r="C9" s="23" t="s">
        <v>23</v>
      </c>
      <c r="D9" s="24">
        <v>7.04446</v>
      </c>
      <c r="E9">
        <v>25</v>
      </c>
      <c r="F9">
        <v>6</v>
      </c>
      <c r="G9" s="25">
        <v>0.2833136</v>
      </c>
      <c r="H9" s="21">
        <v>8.33074</v>
      </c>
      <c r="I9" s="21">
        <v>6.322278</v>
      </c>
      <c r="J9" s="26">
        <v>6.602769</v>
      </c>
      <c r="K9" s="26">
        <v>7.544548</v>
      </c>
      <c r="L9" s="21"/>
      <c r="M9" s="21"/>
      <c r="N9" s="21"/>
      <c r="O9" s="21">
        <v>8.33074</v>
      </c>
      <c r="P9" s="21">
        <v>7.063669</v>
      </c>
      <c r="Q9" s="21"/>
      <c r="R9" s="21">
        <v>7.530872</v>
      </c>
      <c r="S9" s="21"/>
      <c r="T9" s="21"/>
      <c r="U9" s="21"/>
      <c r="V9" s="21"/>
      <c r="W9" s="21">
        <v>6.480395</v>
      </c>
      <c r="X9" s="21"/>
      <c r="Y9" s="21"/>
      <c r="Z9" s="21">
        <v>6.322278</v>
      </c>
      <c r="AA9" s="21">
        <v>6.538805</v>
      </c>
      <c r="AB9" s="21"/>
    </row>
    <row r="10" spans="1:28" ht="12.75">
      <c r="A10" s="23">
        <v>36</v>
      </c>
      <c r="B10" s="23">
        <v>8</v>
      </c>
      <c r="C10" s="23" t="s">
        <v>175</v>
      </c>
      <c r="D10" s="24">
        <v>5.761158</v>
      </c>
      <c r="E10">
        <v>36</v>
      </c>
      <c r="F10">
        <v>3</v>
      </c>
      <c r="G10" s="25">
        <v>0.7287493</v>
      </c>
      <c r="H10" s="21">
        <v>7.530872</v>
      </c>
      <c r="I10" s="21">
        <v>4.694899</v>
      </c>
      <c r="J10" s="26">
        <v>4.815833</v>
      </c>
      <c r="K10" s="26">
        <v>6.706482</v>
      </c>
      <c r="L10" s="21"/>
      <c r="M10" s="21"/>
      <c r="N10" s="21"/>
      <c r="O10" s="21"/>
      <c r="P10" s="21">
        <v>5.057702</v>
      </c>
      <c r="Q10" s="21"/>
      <c r="R10" s="21">
        <v>7.530872</v>
      </c>
      <c r="S10" s="21"/>
      <c r="T10" s="21"/>
      <c r="U10" s="21"/>
      <c r="V10" s="21"/>
      <c r="W10" s="21"/>
      <c r="X10" s="21"/>
      <c r="Y10" s="21">
        <v>4.694899</v>
      </c>
      <c r="Z10" s="21"/>
      <c r="AA10" s="21"/>
      <c r="AB10" s="21"/>
    </row>
    <row r="11" spans="1:28" ht="12.75">
      <c r="A11" s="23">
        <v>39</v>
      </c>
      <c r="B11" s="23">
        <v>9</v>
      </c>
      <c r="C11" s="23" t="s">
        <v>33</v>
      </c>
      <c r="D11" s="24">
        <v>5.586649</v>
      </c>
      <c r="E11">
        <v>39</v>
      </c>
      <c r="F11">
        <v>4</v>
      </c>
      <c r="G11" s="25">
        <v>0.4839947</v>
      </c>
      <c r="H11" s="21">
        <v>7.063669</v>
      </c>
      <c r="I11" s="21">
        <v>4.500907</v>
      </c>
      <c r="J11" s="26">
        <v>4.818449</v>
      </c>
      <c r="K11" s="26">
        <v>6.422978</v>
      </c>
      <c r="L11" s="21"/>
      <c r="M11" s="21"/>
      <c r="N11" s="21"/>
      <c r="O11" s="21"/>
      <c r="P11" s="21">
        <v>7.063669</v>
      </c>
      <c r="Q11" s="21"/>
      <c r="R11" s="21">
        <v>5.771078</v>
      </c>
      <c r="S11" s="21"/>
      <c r="T11" s="21"/>
      <c r="U11" s="21"/>
      <c r="V11" s="21"/>
      <c r="W11" s="21"/>
      <c r="X11" s="21"/>
      <c r="Y11" s="21"/>
      <c r="Z11" s="21">
        <v>5.010943</v>
      </c>
      <c r="AA11" s="21">
        <v>4.500907</v>
      </c>
      <c r="AB11" s="21"/>
    </row>
    <row r="12" spans="1:28" ht="12.75">
      <c r="A12" s="23">
        <v>44</v>
      </c>
      <c r="B12" s="23">
        <v>10</v>
      </c>
      <c r="C12" s="23" t="s">
        <v>42</v>
      </c>
      <c r="D12" s="24">
        <v>5.17456</v>
      </c>
      <c r="E12">
        <v>44</v>
      </c>
      <c r="F12">
        <v>3</v>
      </c>
      <c r="G12" s="25">
        <v>0.259273</v>
      </c>
      <c r="H12" s="21">
        <v>5.771078</v>
      </c>
      <c r="I12" s="21">
        <v>4.694899</v>
      </c>
      <c r="J12" s="26">
        <v>4.815833</v>
      </c>
      <c r="K12" s="26">
        <v>5.533286</v>
      </c>
      <c r="L12" s="21"/>
      <c r="M12" s="21"/>
      <c r="N12" s="21"/>
      <c r="O12" s="21"/>
      <c r="P12" s="21">
        <v>5.057702</v>
      </c>
      <c r="Q12" s="21"/>
      <c r="R12" s="21">
        <v>5.771078</v>
      </c>
      <c r="S12" s="21"/>
      <c r="T12" s="21"/>
      <c r="U12" s="21"/>
      <c r="V12" s="21"/>
      <c r="W12" s="21"/>
      <c r="X12" s="21"/>
      <c r="Y12" s="21">
        <v>4.694899</v>
      </c>
      <c r="Z12" s="21"/>
      <c r="AA12" s="21"/>
      <c r="AB12" s="21"/>
    </row>
    <row r="13" spans="1:28" ht="12.75">
      <c r="A13" s="23">
        <v>50</v>
      </c>
      <c r="B13" s="23">
        <v>11</v>
      </c>
      <c r="C13" s="23" t="s">
        <v>39</v>
      </c>
      <c r="D13" s="24">
        <v>4.798095</v>
      </c>
      <c r="E13">
        <v>50</v>
      </c>
      <c r="F13">
        <v>6</v>
      </c>
      <c r="G13" s="25">
        <v>0.5888865</v>
      </c>
      <c r="H13" s="21">
        <v>7.063669</v>
      </c>
      <c r="I13" s="21">
        <v>2.558819</v>
      </c>
      <c r="J13" s="26">
        <v>3.799911</v>
      </c>
      <c r="K13" s="26">
        <v>5.823949</v>
      </c>
      <c r="L13" s="21"/>
      <c r="M13" s="21"/>
      <c r="N13" s="21"/>
      <c r="O13" s="21">
        <v>6.085847</v>
      </c>
      <c r="P13" s="21">
        <v>7.063669</v>
      </c>
      <c r="Q13" s="21"/>
      <c r="R13" s="21">
        <v>4.422241</v>
      </c>
      <c r="S13" s="21"/>
      <c r="T13" s="21"/>
      <c r="U13" s="21"/>
      <c r="V13" s="21"/>
      <c r="W13" s="21">
        <v>2.558819</v>
      </c>
      <c r="X13" s="21"/>
      <c r="Y13" s="21"/>
      <c r="Z13" s="21">
        <v>4.146078</v>
      </c>
      <c r="AA13" s="21">
        <v>4.511918</v>
      </c>
      <c r="AB13" s="21"/>
    </row>
    <row r="14" spans="1:28" ht="12.75">
      <c r="A14" s="23">
        <v>61</v>
      </c>
      <c r="B14" s="23">
        <v>12</v>
      </c>
      <c r="C14" s="23" t="s">
        <v>66</v>
      </c>
      <c r="D14" s="24">
        <v>4.163939</v>
      </c>
      <c r="E14">
        <v>61</v>
      </c>
      <c r="F14">
        <v>4</v>
      </c>
      <c r="G14" s="25">
        <v>0.4903372</v>
      </c>
      <c r="H14" s="21">
        <v>5.207054</v>
      </c>
      <c r="I14" s="21">
        <v>3.089837</v>
      </c>
      <c r="J14" s="26">
        <v>3.248332</v>
      </c>
      <c r="K14" s="26">
        <v>5.09504</v>
      </c>
      <c r="L14" s="21"/>
      <c r="M14" s="21"/>
      <c r="N14" s="21"/>
      <c r="O14" s="21">
        <v>3.089837</v>
      </c>
      <c r="P14" s="21">
        <v>5.057702</v>
      </c>
      <c r="Q14" s="21"/>
      <c r="R14" s="21">
        <v>3.301163</v>
      </c>
      <c r="S14" s="21"/>
      <c r="T14" s="21"/>
      <c r="U14" s="21"/>
      <c r="V14" s="21"/>
      <c r="W14" s="21">
        <v>5.207054</v>
      </c>
      <c r="X14" s="21"/>
      <c r="Y14" s="21"/>
      <c r="Z14" s="21"/>
      <c r="AA14" s="21"/>
      <c r="AB14" s="21"/>
    </row>
    <row r="15" spans="1:28" ht="12.75">
      <c r="A15" s="23">
        <v>73</v>
      </c>
      <c r="B15" s="23">
        <v>13</v>
      </c>
      <c r="C15" s="23" t="s">
        <v>65</v>
      </c>
      <c r="D15" s="24">
        <v>3.77411</v>
      </c>
      <c r="E15">
        <v>73</v>
      </c>
      <c r="F15">
        <v>10</v>
      </c>
      <c r="G15" s="25">
        <v>0.2420161</v>
      </c>
      <c r="H15" s="21">
        <v>5.207054</v>
      </c>
      <c r="I15" s="21">
        <v>2.804591</v>
      </c>
      <c r="J15" s="26">
        <v>3.399229</v>
      </c>
      <c r="K15" s="26">
        <v>4.19552</v>
      </c>
      <c r="L15" s="21"/>
      <c r="M15" s="21"/>
      <c r="N15" s="21"/>
      <c r="O15" s="21">
        <v>4.903588</v>
      </c>
      <c r="P15" s="21">
        <v>3.189486</v>
      </c>
      <c r="Q15" s="21"/>
      <c r="R15" s="21">
        <v>3.301163</v>
      </c>
      <c r="S15" s="21">
        <v>2.804591</v>
      </c>
      <c r="T15" s="21">
        <v>3.594368</v>
      </c>
      <c r="U15" s="21"/>
      <c r="V15" s="21"/>
      <c r="W15" s="21">
        <v>5.207054</v>
      </c>
      <c r="X15" s="21">
        <v>3.451927</v>
      </c>
      <c r="Y15" s="21"/>
      <c r="Z15" s="21">
        <v>3.451927</v>
      </c>
      <c r="AA15" s="21">
        <v>3.325074</v>
      </c>
      <c r="AB15" s="21">
        <v>4.511918</v>
      </c>
    </row>
    <row r="16" spans="1:28" ht="12.75">
      <c r="A16" s="23">
        <v>80</v>
      </c>
      <c r="B16" s="23">
        <v>14</v>
      </c>
      <c r="C16" s="23" t="s">
        <v>75</v>
      </c>
      <c r="D16" s="24">
        <v>3.446674</v>
      </c>
      <c r="E16">
        <v>80</v>
      </c>
      <c r="F16">
        <v>9</v>
      </c>
      <c r="G16" s="25">
        <v>0.285852</v>
      </c>
      <c r="H16" s="21">
        <v>5.207054</v>
      </c>
      <c r="I16" s="21">
        <v>2.513028</v>
      </c>
      <c r="J16" s="26">
        <v>3.003801</v>
      </c>
      <c r="K16" s="26">
        <v>3.938504</v>
      </c>
      <c r="L16" s="21"/>
      <c r="M16" s="21"/>
      <c r="N16" s="21"/>
      <c r="O16" s="21">
        <v>3.089837</v>
      </c>
      <c r="P16" s="21">
        <v>3.189486</v>
      </c>
      <c r="Q16" s="21"/>
      <c r="R16" s="21">
        <v>3.301163</v>
      </c>
      <c r="S16" s="21">
        <v>3.050517</v>
      </c>
      <c r="T16" s="21">
        <v>4.681344</v>
      </c>
      <c r="U16" s="21"/>
      <c r="V16" s="21"/>
      <c r="W16" s="21">
        <v>5.207054</v>
      </c>
      <c r="X16" s="21"/>
      <c r="Y16" s="21"/>
      <c r="Z16" s="21">
        <v>2.52586</v>
      </c>
      <c r="AA16" s="21">
        <v>2.513028</v>
      </c>
      <c r="AB16" s="21">
        <v>3.461776</v>
      </c>
    </row>
    <row r="17" spans="1:28" ht="12.75">
      <c r="A17" s="23">
        <v>80</v>
      </c>
      <c r="B17" s="23">
        <v>14</v>
      </c>
      <c r="C17" s="23" t="s">
        <v>70</v>
      </c>
      <c r="D17" s="24">
        <v>3.424892</v>
      </c>
      <c r="E17">
        <v>80</v>
      </c>
      <c r="F17">
        <v>7</v>
      </c>
      <c r="G17" s="25">
        <v>0.1037423</v>
      </c>
      <c r="H17" s="21">
        <v>3.85284</v>
      </c>
      <c r="I17" s="21">
        <v>2.988145</v>
      </c>
      <c r="J17" s="26">
        <v>3.255099</v>
      </c>
      <c r="K17" s="26">
        <v>3.5961</v>
      </c>
      <c r="L17" s="21"/>
      <c r="M17" s="21"/>
      <c r="N17" s="21"/>
      <c r="O17" s="21">
        <v>3.85284</v>
      </c>
      <c r="P17" s="21">
        <v>3.189486</v>
      </c>
      <c r="Q17" s="21"/>
      <c r="R17" s="21">
        <v>3.301163</v>
      </c>
      <c r="S17" s="21"/>
      <c r="T17" s="21"/>
      <c r="U17" s="21"/>
      <c r="V17" s="21"/>
      <c r="W17" s="21">
        <v>3.679111</v>
      </c>
      <c r="X17" s="21"/>
      <c r="Y17" s="21"/>
      <c r="Z17" s="21">
        <v>3.441543</v>
      </c>
      <c r="AA17" s="21">
        <v>2.988145</v>
      </c>
      <c r="AB17" s="21">
        <v>3.521953</v>
      </c>
    </row>
    <row r="18" spans="1:28" ht="12.75">
      <c r="A18" s="23">
        <v>80</v>
      </c>
      <c r="B18" s="23">
        <v>14</v>
      </c>
      <c r="C18" s="23" t="s">
        <v>78</v>
      </c>
      <c r="D18" s="24">
        <v>3.385607</v>
      </c>
      <c r="E18">
        <v>80</v>
      </c>
      <c r="F18">
        <v>9</v>
      </c>
      <c r="G18" s="25">
        <v>0.1603448</v>
      </c>
      <c r="H18" s="21">
        <v>4.099502</v>
      </c>
      <c r="I18" s="21">
        <v>2.362608</v>
      </c>
      <c r="J18" s="26">
        <v>3.111851</v>
      </c>
      <c r="K18" s="26">
        <v>3.638171</v>
      </c>
      <c r="L18" s="21"/>
      <c r="M18" s="21"/>
      <c r="N18" s="21"/>
      <c r="O18" s="21">
        <v>3.85284</v>
      </c>
      <c r="P18" s="21">
        <v>3.189486</v>
      </c>
      <c r="Q18" s="21"/>
      <c r="R18" s="21">
        <v>3.301163</v>
      </c>
      <c r="S18" s="21">
        <v>3.54577</v>
      </c>
      <c r="T18" s="21">
        <v>4.099502</v>
      </c>
      <c r="U18" s="21"/>
      <c r="V18" s="21"/>
      <c r="W18" s="21">
        <v>3.679111</v>
      </c>
      <c r="X18" s="21"/>
      <c r="Y18" s="21"/>
      <c r="Z18" s="21">
        <v>2.362608</v>
      </c>
      <c r="AA18" s="21">
        <v>3.461776</v>
      </c>
      <c r="AB18" s="21">
        <v>2.978202</v>
      </c>
    </row>
    <row r="19" spans="1:28" ht="12.75">
      <c r="A19" s="23">
        <v>86</v>
      </c>
      <c r="B19" s="23">
        <v>17</v>
      </c>
      <c r="C19" s="23" t="s">
        <v>85</v>
      </c>
      <c r="D19" s="24">
        <v>3.341237</v>
      </c>
      <c r="E19">
        <v>86</v>
      </c>
      <c r="F19">
        <v>7</v>
      </c>
      <c r="G19" s="25">
        <v>0.1754407</v>
      </c>
      <c r="H19" s="21">
        <v>4.158941</v>
      </c>
      <c r="I19" s="21">
        <v>2.558819</v>
      </c>
      <c r="J19" s="26">
        <v>3.057192</v>
      </c>
      <c r="K19" s="26">
        <v>3.63367</v>
      </c>
      <c r="L19" s="21"/>
      <c r="M19" s="21"/>
      <c r="N19" s="21"/>
      <c r="O19" s="21">
        <v>3.089837</v>
      </c>
      <c r="P19" s="21">
        <v>3.189486</v>
      </c>
      <c r="Q19" s="21"/>
      <c r="R19" s="21">
        <v>3.301163</v>
      </c>
      <c r="S19" s="21"/>
      <c r="T19" s="21"/>
      <c r="U19" s="21"/>
      <c r="V19" s="21"/>
      <c r="W19" s="21">
        <v>2.558819</v>
      </c>
      <c r="X19" s="21"/>
      <c r="Y19" s="21"/>
      <c r="Z19" s="21">
        <v>3.401058</v>
      </c>
      <c r="AA19" s="21">
        <v>3.689353</v>
      </c>
      <c r="AB19" s="21">
        <v>4.158941</v>
      </c>
    </row>
    <row r="20" spans="1:28" ht="12.75">
      <c r="A20" s="23">
        <v>86</v>
      </c>
      <c r="B20" s="23">
        <v>17</v>
      </c>
      <c r="C20" s="23" t="s">
        <v>71</v>
      </c>
      <c r="D20" s="24">
        <v>3.266199</v>
      </c>
      <c r="E20">
        <v>86</v>
      </c>
      <c r="F20">
        <v>6</v>
      </c>
      <c r="G20" s="25">
        <v>0.2280886</v>
      </c>
      <c r="H20" s="21">
        <v>4.422241</v>
      </c>
      <c r="I20" s="21">
        <v>2.558819</v>
      </c>
      <c r="J20" s="26">
        <v>2.93294</v>
      </c>
      <c r="K20" s="26">
        <v>3.677591</v>
      </c>
      <c r="L20" s="21"/>
      <c r="M20" s="21"/>
      <c r="N20" s="21"/>
      <c r="O20" s="21">
        <v>3.089837</v>
      </c>
      <c r="P20" s="21">
        <v>3.189486</v>
      </c>
      <c r="Q20" s="21"/>
      <c r="R20" s="21">
        <v>4.422241</v>
      </c>
      <c r="S20" s="21"/>
      <c r="T20" s="21"/>
      <c r="U20" s="21"/>
      <c r="V20" s="21"/>
      <c r="W20" s="21">
        <v>2.558819</v>
      </c>
      <c r="X20" s="21"/>
      <c r="Y20" s="21"/>
      <c r="Z20" s="21">
        <v>3.050517</v>
      </c>
      <c r="AA20" s="21">
        <v>3.286297</v>
      </c>
      <c r="AB20" s="21"/>
    </row>
    <row r="21" spans="1:28" ht="12.75">
      <c r="A21" s="23">
        <v>91</v>
      </c>
      <c r="B21" s="23">
        <v>19</v>
      </c>
      <c r="C21" s="23" t="s">
        <v>72</v>
      </c>
      <c r="D21" s="24">
        <v>3.170273</v>
      </c>
      <c r="E21">
        <v>91</v>
      </c>
      <c r="F21">
        <v>5</v>
      </c>
      <c r="G21" s="25">
        <v>0.3223454</v>
      </c>
      <c r="H21" s="21">
        <v>4.422241</v>
      </c>
      <c r="I21" s="21">
        <v>2.355744</v>
      </c>
      <c r="J21" s="26">
        <v>2.671455</v>
      </c>
      <c r="K21" s="26">
        <v>3.736823</v>
      </c>
      <c r="L21" s="21"/>
      <c r="M21" s="21"/>
      <c r="N21" s="21"/>
      <c r="O21" s="21"/>
      <c r="P21" s="21">
        <v>3.189486</v>
      </c>
      <c r="Q21" s="21"/>
      <c r="R21" s="21">
        <v>4.422241</v>
      </c>
      <c r="S21" s="21"/>
      <c r="T21" s="21"/>
      <c r="U21" s="21"/>
      <c r="V21" s="21"/>
      <c r="W21" s="21">
        <v>2.558819</v>
      </c>
      <c r="X21" s="21"/>
      <c r="Y21" s="21"/>
      <c r="Z21" s="21">
        <v>2.355744</v>
      </c>
      <c r="AA21" s="21">
        <v>3.325074</v>
      </c>
      <c r="AB21" s="21"/>
    </row>
    <row r="22" spans="1:28" ht="12.75">
      <c r="A22" s="23">
        <v>100</v>
      </c>
      <c r="B22" s="23">
        <v>20</v>
      </c>
      <c r="C22" s="23" t="s">
        <v>102</v>
      </c>
      <c r="D22" s="24">
        <v>2.996074</v>
      </c>
      <c r="E22">
        <v>100</v>
      </c>
      <c r="F22">
        <v>10</v>
      </c>
      <c r="G22" s="25">
        <v>0.2071715</v>
      </c>
      <c r="H22" s="21">
        <v>3.679111</v>
      </c>
      <c r="I22" s="21">
        <v>1.571689</v>
      </c>
      <c r="J22" s="26">
        <v>2.644734</v>
      </c>
      <c r="K22" s="26">
        <v>3.323044</v>
      </c>
      <c r="L22" s="21"/>
      <c r="M22" s="21"/>
      <c r="N22" s="21"/>
      <c r="O22" s="21">
        <v>3.516655</v>
      </c>
      <c r="P22" s="21">
        <v>3.189486</v>
      </c>
      <c r="Q22" s="21"/>
      <c r="R22" s="21">
        <v>2.594364</v>
      </c>
      <c r="S22" s="21">
        <v>3.451927</v>
      </c>
      <c r="T22" s="21">
        <v>3.188954</v>
      </c>
      <c r="U22" s="21"/>
      <c r="V22" s="21"/>
      <c r="W22" s="21">
        <v>3.679111</v>
      </c>
      <c r="X22" s="21">
        <v>3.642444</v>
      </c>
      <c r="Y22" s="21"/>
      <c r="Z22" s="21">
        <v>1.571689</v>
      </c>
      <c r="AA22" s="21">
        <v>2.147911</v>
      </c>
      <c r="AB22" s="21">
        <v>2.978202</v>
      </c>
    </row>
    <row r="23" spans="1:28" ht="12.75">
      <c r="A23" s="23">
        <v>100</v>
      </c>
      <c r="B23" s="23">
        <v>20</v>
      </c>
      <c r="C23" s="23" t="s">
        <v>96</v>
      </c>
      <c r="D23" s="24">
        <v>2.970855</v>
      </c>
      <c r="E23">
        <v>100</v>
      </c>
      <c r="F23">
        <v>11</v>
      </c>
      <c r="G23" s="25">
        <v>0.1308167</v>
      </c>
      <c r="H23" s="21">
        <v>3.679111</v>
      </c>
      <c r="I23" s="21">
        <v>2.263147</v>
      </c>
      <c r="J23" s="26">
        <v>2.756226</v>
      </c>
      <c r="K23" s="26">
        <v>3.188836</v>
      </c>
      <c r="L23" s="21"/>
      <c r="M23" s="21"/>
      <c r="N23" s="21">
        <v>3.050517</v>
      </c>
      <c r="O23" s="21">
        <v>2.56624</v>
      </c>
      <c r="P23" s="21">
        <v>3.189486</v>
      </c>
      <c r="Q23" s="21"/>
      <c r="R23" s="21">
        <v>3.301163</v>
      </c>
      <c r="S23" s="21">
        <v>2.804655</v>
      </c>
      <c r="T23" s="21">
        <v>3.54577</v>
      </c>
      <c r="U23" s="21"/>
      <c r="V23" s="21"/>
      <c r="W23" s="21">
        <v>3.679111</v>
      </c>
      <c r="X23" s="21">
        <v>2.263147</v>
      </c>
      <c r="Y23" s="21"/>
      <c r="Z23" s="21">
        <v>2.684211</v>
      </c>
      <c r="AA23" s="21">
        <v>3.12722</v>
      </c>
      <c r="AB23" s="21">
        <v>2.467885</v>
      </c>
    </row>
    <row r="24" spans="1:28" ht="12.75">
      <c r="A24" s="23">
        <v>100</v>
      </c>
      <c r="B24" s="23">
        <v>20</v>
      </c>
      <c r="C24" s="23" t="s">
        <v>179</v>
      </c>
      <c r="D24" s="24">
        <v>3.0286</v>
      </c>
      <c r="E24">
        <v>100</v>
      </c>
      <c r="F24">
        <v>3</v>
      </c>
      <c r="G24" s="25">
        <v>0.3729722</v>
      </c>
      <c r="H24" s="21">
        <v>3.932618</v>
      </c>
      <c r="I24" s="21">
        <v>2.558819</v>
      </c>
      <c r="J24" s="26">
        <v>2.570667</v>
      </c>
      <c r="K24" s="26">
        <v>3.486533</v>
      </c>
      <c r="L24" s="21"/>
      <c r="M24" s="21"/>
      <c r="N24" s="21"/>
      <c r="O24" s="21"/>
      <c r="P24" s="21"/>
      <c r="Q24" s="21"/>
      <c r="R24" s="21">
        <v>2.594364</v>
      </c>
      <c r="S24" s="21"/>
      <c r="T24" s="21"/>
      <c r="U24" s="21"/>
      <c r="V24" s="21"/>
      <c r="W24" s="21">
        <v>2.558819</v>
      </c>
      <c r="X24" s="21"/>
      <c r="Y24" s="21"/>
      <c r="Z24" s="21"/>
      <c r="AA24" s="21">
        <v>3.932618</v>
      </c>
      <c r="AB24" s="21"/>
    </row>
    <row r="25" spans="1:28" ht="12.75">
      <c r="A25" s="23">
        <v>118</v>
      </c>
      <c r="B25" s="23">
        <v>23</v>
      </c>
      <c r="C25" s="23" t="s">
        <v>107</v>
      </c>
      <c r="D25" s="24">
        <v>2.763231</v>
      </c>
      <c r="E25">
        <v>118</v>
      </c>
      <c r="F25">
        <v>7</v>
      </c>
      <c r="G25" s="25">
        <v>0.1805967</v>
      </c>
      <c r="H25" s="21">
        <v>3.385403</v>
      </c>
      <c r="I25" s="21">
        <v>1.995889</v>
      </c>
      <c r="J25" s="26">
        <v>2.461277</v>
      </c>
      <c r="K25" s="26">
        <v>3.055748</v>
      </c>
      <c r="L25" s="21"/>
      <c r="M25" s="21"/>
      <c r="N25" s="21"/>
      <c r="O25" s="21">
        <v>3.089837</v>
      </c>
      <c r="P25" s="21"/>
      <c r="Q25" s="21"/>
      <c r="R25" s="21">
        <v>3.301163</v>
      </c>
      <c r="S25" s="21"/>
      <c r="T25" s="21"/>
      <c r="U25" s="21"/>
      <c r="V25" s="21"/>
      <c r="W25" s="21">
        <v>2.558819</v>
      </c>
      <c r="X25" s="21"/>
      <c r="Y25" s="21">
        <v>3.385403</v>
      </c>
      <c r="Z25" s="21">
        <v>2.655763</v>
      </c>
      <c r="AA25" s="21">
        <v>2.355744</v>
      </c>
      <c r="AB25" s="21">
        <v>1.995889</v>
      </c>
    </row>
    <row r="26" spans="1:28" ht="12.75">
      <c r="A26" s="23">
        <v>120</v>
      </c>
      <c r="B26" s="23">
        <v>24</v>
      </c>
      <c r="C26" s="23" t="s">
        <v>123</v>
      </c>
      <c r="D26" s="24">
        <v>2.650216</v>
      </c>
      <c r="E26">
        <v>120</v>
      </c>
      <c r="F26">
        <v>6</v>
      </c>
      <c r="G26" s="25">
        <v>0.2153588</v>
      </c>
      <c r="H26" s="21">
        <v>3.679111</v>
      </c>
      <c r="I26" s="21">
        <v>1.876116</v>
      </c>
      <c r="J26" s="26">
        <v>2.344863</v>
      </c>
      <c r="K26" s="26">
        <v>3.011632</v>
      </c>
      <c r="L26" s="21"/>
      <c r="M26" s="21"/>
      <c r="N26" s="21"/>
      <c r="O26" s="21">
        <v>2.56624</v>
      </c>
      <c r="P26" s="21">
        <v>1.876116</v>
      </c>
      <c r="Q26" s="21"/>
      <c r="R26" s="21">
        <v>2.594364</v>
      </c>
      <c r="S26" s="21"/>
      <c r="T26" s="21"/>
      <c r="U26" s="21"/>
      <c r="V26" s="21"/>
      <c r="W26" s="21">
        <v>3.679111</v>
      </c>
      <c r="X26" s="21"/>
      <c r="Y26" s="21"/>
      <c r="Z26" s="21">
        <v>2.595361</v>
      </c>
      <c r="AA26" s="21">
        <v>2.590103</v>
      </c>
      <c r="AB26" s="21"/>
    </row>
    <row r="27" spans="1:28" ht="12.75">
      <c r="A27" s="23">
        <v>120</v>
      </c>
      <c r="B27" s="23">
        <v>24</v>
      </c>
      <c r="C27" s="23" t="s">
        <v>90</v>
      </c>
      <c r="D27" s="24">
        <v>2.727781</v>
      </c>
      <c r="E27">
        <v>120</v>
      </c>
      <c r="F27">
        <v>7</v>
      </c>
      <c r="G27" s="25">
        <v>0.1940396</v>
      </c>
      <c r="H27" s="21">
        <v>3.516655</v>
      </c>
      <c r="I27" s="21">
        <v>2.084189</v>
      </c>
      <c r="J27" s="26">
        <v>2.403964</v>
      </c>
      <c r="K27" s="26">
        <v>3.051294</v>
      </c>
      <c r="L27" s="21"/>
      <c r="M27" s="21"/>
      <c r="N27" s="21"/>
      <c r="O27" s="21">
        <v>3.516655</v>
      </c>
      <c r="P27" s="21">
        <v>3.189486</v>
      </c>
      <c r="Q27" s="21"/>
      <c r="R27" s="21">
        <v>2.084189</v>
      </c>
      <c r="S27" s="21"/>
      <c r="T27" s="21"/>
      <c r="U27" s="21"/>
      <c r="V27" s="21"/>
      <c r="W27" s="21">
        <v>2.558819</v>
      </c>
      <c r="X27" s="21"/>
      <c r="Y27" s="21"/>
      <c r="Z27" s="21">
        <v>2.219204</v>
      </c>
      <c r="AA27" s="21">
        <v>2.34593</v>
      </c>
      <c r="AB27" s="21">
        <v>3.180183</v>
      </c>
    </row>
    <row r="28" spans="1:28" ht="12.75">
      <c r="A28" s="23">
        <v>129</v>
      </c>
      <c r="B28" s="23">
        <v>26</v>
      </c>
      <c r="C28" s="23" t="s">
        <v>97</v>
      </c>
      <c r="D28" s="24">
        <v>2.589769</v>
      </c>
      <c r="E28">
        <v>129</v>
      </c>
      <c r="F28">
        <v>7</v>
      </c>
      <c r="G28" s="25">
        <v>0.1879518</v>
      </c>
      <c r="H28" s="21">
        <v>3.301163</v>
      </c>
      <c r="I28" s="21">
        <v>1.839337</v>
      </c>
      <c r="J28" s="26">
        <v>2.280626</v>
      </c>
      <c r="K28" s="26">
        <v>2.888697</v>
      </c>
      <c r="L28" s="21"/>
      <c r="M28" s="21"/>
      <c r="N28" s="21"/>
      <c r="O28" s="21">
        <v>2.56624</v>
      </c>
      <c r="P28" s="21">
        <v>3.189486</v>
      </c>
      <c r="Q28" s="21"/>
      <c r="R28" s="21">
        <v>3.301163</v>
      </c>
      <c r="S28" s="21"/>
      <c r="T28" s="21"/>
      <c r="U28" s="21"/>
      <c r="V28" s="21"/>
      <c r="W28" s="21">
        <v>2.558819</v>
      </c>
      <c r="X28" s="21"/>
      <c r="Y28" s="21"/>
      <c r="Z28" s="21">
        <v>1.839337</v>
      </c>
      <c r="AA28" s="21">
        <v>2.02088</v>
      </c>
      <c r="AB28" s="21">
        <v>2.65246</v>
      </c>
    </row>
    <row r="29" spans="1:28" ht="12.75">
      <c r="A29" s="23">
        <v>129</v>
      </c>
      <c r="B29" s="23">
        <v>26</v>
      </c>
      <c r="C29" s="23" t="s">
        <v>131</v>
      </c>
      <c r="D29" s="24">
        <v>2.591903</v>
      </c>
      <c r="E29">
        <v>129</v>
      </c>
      <c r="F29">
        <v>7</v>
      </c>
      <c r="G29" s="25">
        <v>0.1876747</v>
      </c>
      <c r="H29" s="21">
        <v>3.54577</v>
      </c>
      <c r="I29" s="21">
        <v>1.876116</v>
      </c>
      <c r="J29" s="26">
        <v>2.295008</v>
      </c>
      <c r="K29" s="26">
        <v>2.918522</v>
      </c>
      <c r="L29" s="21"/>
      <c r="M29" s="21"/>
      <c r="N29" s="21"/>
      <c r="O29" s="21">
        <v>2.56624</v>
      </c>
      <c r="P29" s="21">
        <v>1.876116</v>
      </c>
      <c r="Q29" s="21"/>
      <c r="R29" s="21">
        <v>2.084189</v>
      </c>
      <c r="S29" s="21"/>
      <c r="T29" s="21"/>
      <c r="U29" s="21"/>
      <c r="V29" s="21"/>
      <c r="W29" s="21">
        <v>2.558819</v>
      </c>
      <c r="X29" s="21"/>
      <c r="Y29" s="21">
        <v>2.700869</v>
      </c>
      <c r="Z29" s="21">
        <v>2.811316</v>
      </c>
      <c r="AA29" s="21">
        <v>3.54577</v>
      </c>
      <c r="AB29" s="21"/>
    </row>
    <row r="30" spans="1:28" ht="12.75">
      <c r="A30" s="23">
        <v>134</v>
      </c>
      <c r="B30" s="23">
        <v>28</v>
      </c>
      <c r="C30" s="23" t="s">
        <v>113</v>
      </c>
      <c r="D30" s="24">
        <v>2.487627</v>
      </c>
      <c r="E30">
        <v>134</v>
      </c>
      <c r="F30">
        <v>5</v>
      </c>
      <c r="G30" s="25">
        <v>0.1018409</v>
      </c>
      <c r="H30" s="21">
        <v>2.804591</v>
      </c>
      <c r="I30" s="21">
        <v>2.154731</v>
      </c>
      <c r="J30" s="26">
        <v>2.316366</v>
      </c>
      <c r="K30" s="26">
        <v>2.664237</v>
      </c>
      <c r="L30" s="21"/>
      <c r="M30" s="21"/>
      <c r="N30" s="21"/>
      <c r="O30" s="21"/>
      <c r="P30" s="21"/>
      <c r="Q30" s="21"/>
      <c r="R30" s="21">
        <v>2.594364</v>
      </c>
      <c r="S30" s="21"/>
      <c r="T30" s="21"/>
      <c r="U30" s="21"/>
      <c r="V30" s="21"/>
      <c r="W30" s="21">
        <v>2.558819</v>
      </c>
      <c r="X30" s="21"/>
      <c r="Y30" s="21">
        <v>2.154731</v>
      </c>
      <c r="Z30" s="21">
        <v>2.804591</v>
      </c>
      <c r="AA30" s="21">
        <v>2.325631</v>
      </c>
      <c r="AB30" s="21"/>
    </row>
    <row r="31" spans="1:28" ht="12.75">
      <c r="A31" s="23">
        <v>134</v>
      </c>
      <c r="B31" s="23">
        <v>28</v>
      </c>
      <c r="C31" s="23" t="s">
        <v>125</v>
      </c>
      <c r="D31" s="24">
        <v>2.529546</v>
      </c>
      <c r="E31">
        <v>134</v>
      </c>
      <c r="F31">
        <v>7</v>
      </c>
      <c r="G31" s="25">
        <v>0.2080919</v>
      </c>
      <c r="H31" s="21">
        <v>3.679111</v>
      </c>
      <c r="I31" s="21">
        <v>1.876116</v>
      </c>
      <c r="J31" s="26">
        <v>2.211424</v>
      </c>
      <c r="K31" s="26">
        <v>2.893844</v>
      </c>
      <c r="L31" s="21"/>
      <c r="M31" s="21"/>
      <c r="N31" s="21"/>
      <c r="O31" s="21">
        <v>2.236539</v>
      </c>
      <c r="P31" s="21">
        <v>1.876116</v>
      </c>
      <c r="Q31" s="21"/>
      <c r="R31" s="21">
        <v>2.594364</v>
      </c>
      <c r="S31" s="21"/>
      <c r="T31" s="21"/>
      <c r="U31" s="21"/>
      <c r="V31" s="21"/>
      <c r="W31" s="21">
        <v>3.679111</v>
      </c>
      <c r="X31" s="21"/>
      <c r="Y31" s="21">
        <v>2.154731</v>
      </c>
      <c r="Z31" s="21">
        <v>2.86599</v>
      </c>
      <c r="AA31" s="21">
        <v>2.299972</v>
      </c>
      <c r="AB31" s="21"/>
    </row>
    <row r="32" spans="1:28" ht="12.75">
      <c r="A32" s="23">
        <v>154</v>
      </c>
      <c r="B32" s="23">
        <v>30</v>
      </c>
      <c r="C32" s="23" t="s">
        <v>147</v>
      </c>
      <c r="D32" s="24">
        <v>2.217671</v>
      </c>
      <c r="E32">
        <v>154</v>
      </c>
      <c r="F32">
        <v>6</v>
      </c>
      <c r="G32" s="25">
        <v>0.1670578</v>
      </c>
      <c r="H32" s="21">
        <v>3.089837</v>
      </c>
      <c r="I32" s="21">
        <v>1.876116</v>
      </c>
      <c r="J32" s="26">
        <v>1.985558</v>
      </c>
      <c r="K32" s="26">
        <v>2.530133</v>
      </c>
      <c r="L32" s="21"/>
      <c r="M32" s="21"/>
      <c r="N32" s="21"/>
      <c r="O32" s="21">
        <v>3.089837</v>
      </c>
      <c r="P32" s="21">
        <v>1.876116</v>
      </c>
      <c r="Q32" s="21"/>
      <c r="R32" s="21">
        <v>2.084189</v>
      </c>
      <c r="S32" s="21"/>
      <c r="T32" s="21"/>
      <c r="U32" s="21"/>
      <c r="V32" s="21"/>
      <c r="W32" s="21">
        <v>1.950985</v>
      </c>
      <c r="X32" s="21"/>
      <c r="Y32" s="21"/>
      <c r="Z32" s="21">
        <v>2.263147</v>
      </c>
      <c r="AA32" s="21">
        <v>2.04175</v>
      </c>
      <c r="AB32" s="21"/>
    </row>
    <row r="33" spans="1:28" ht="12.75">
      <c r="A33" s="23">
        <v>172</v>
      </c>
      <c r="B33" s="23">
        <v>31</v>
      </c>
      <c r="C33" s="23" t="s">
        <v>160</v>
      </c>
      <c r="D33" s="24">
        <v>1.889497</v>
      </c>
      <c r="E33">
        <v>172</v>
      </c>
      <c r="F33">
        <v>9</v>
      </c>
      <c r="G33" s="25">
        <v>0.0996869</v>
      </c>
      <c r="H33" s="21">
        <v>2.34593</v>
      </c>
      <c r="I33" s="21">
        <v>1.377327</v>
      </c>
      <c r="J33" s="26">
        <v>1.723622</v>
      </c>
      <c r="K33" s="26">
        <v>2.051462</v>
      </c>
      <c r="L33" s="21"/>
      <c r="M33" s="21"/>
      <c r="N33" s="21"/>
      <c r="O33" s="21">
        <v>1.481738</v>
      </c>
      <c r="P33" s="21">
        <v>1.876116</v>
      </c>
      <c r="Q33" s="21"/>
      <c r="R33" s="21">
        <v>2.084189</v>
      </c>
      <c r="S33" s="21">
        <v>1.938191</v>
      </c>
      <c r="T33" s="21">
        <v>2.219204</v>
      </c>
      <c r="U33" s="21"/>
      <c r="V33" s="21"/>
      <c r="W33" s="21">
        <v>1.377327</v>
      </c>
      <c r="X33" s="21"/>
      <c r="Y33" s="21"/>
      <c r="Z33" s="21">
        <v>1.744585</v>
      </c>
      <c r="AA33" s="21">
        <v>1.938191</v>
      </c>
      <c r="AB33" s="21">
        <v>2.34593</v>
      </c>
    </row>
    <row r="34" spans="1:28" ht="12.75">
      <c r="A34" s="23">
        <v>175</v>
      </c>
      <c r="B34" s="23">
        <v>32</v>
      </c>
      <c r="C34" s="23" t="s">
        <v>143</v>
      </c>
      <c r="D34" s="24">
        <v>1.799883</v>
      </c>
      <c r="E34">
        <v>175</v>
      </c>
      <c r="F34">
        <v>5</v>
      </c>
      <c r="G34" s="25">
        <v>0.1379916</v>
      </c>
      <c r="H34" s="21">
        <v>2.154731</v>
      </c>
      <c r="I34" s="21">
        <v>1.377327</v>
      </c>
      <c r="J34" s="26">
        <v>1.557565</v>
      </c>
      <c r="K34" s="26">
        <v>2.034207</v>
      </c>
      <c r="L34" s="21"/>
      <c r="M34" s="21"/>
      <c r="N34" s="21"/>
      <c r="O34" s="21">
        <v>2.026212</v>
      </c>
      <c r="P34" s="21"/>
      <c r="Q34" s="21"/>
      <c r="R34" s="21">
        <v>1.50348</v>
      </c>
      <c r="S34" s="21"/>
      <c r="T34" s="21"/>
      <c r="U34" s="21"/>
      <c r="V34" s="21"/>
      <c r="W34" s="21">
        <v>1.377327</v>
      </c>
      <c r="X34" s="21"/>
      <c r="Y34" s="21">
        <v>2.154731</v>
      </c>
      <c r="Z34" s="21"/>
      <c r="AA34" s="21">
        <v>1.937667</v>
      </c>
      <c r="AB34" s="21"/>
    </row>
  </sheetData>
  <sheetProtection/>
  <mergeCells count="26"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L1:L2"/>
    <mergeCell ref="M1:M2"/>
    <mergeCell ref="N1:N2"/>
    <mergeCell ref="O1:O2"/>
    <mergeCell ref="F1:F2"/>
    <mergeCell ref="G1:G2"/>
    <mergeCell ref="H1:I1"/>
    <mergeCell ref="J1:K1"/>
    <mergeCell ref="A1:A2"/>
    <mergeCell ref="C1:C2"/>
    <mergeCell ref="D1:D2"/>
    <mergeCell ref="E1:E2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2" t="s">
        <v>264</v>
      </c>
      <c r="B1" s="32" t="s">
        <v>275</v>
      </c>
      <c r="C1" s="28" t="s">
        <v>265</v>
      </c>
      <c r="D1" s="28" t="s">
        <v>274</v>
      </c>
      <c r="E1" s="32" t="s">
        <v>264</v>
      </c>
      <c r="F1" s="27" t="s">
        <v>266</v>
      </c>
      <c r="G1" s="28" t="s">
        <v>267</v>
      </c>
      <c r="H1" s="29" t="s">
        <v>268</v>
      </c>
      <c r="I1" s="30"/>
      <c r="J1" s="29" t="s">
        <v>269</v>
      </c>
      <c r="K1" s="31"/>
      <c r="L1" s="36" t="s">
        <v>247</v>
      </c>
      <c r="M1" s="34" t="s">
        <v>248</v>
      </c>
      <c r="N1" s="34" t="s">
        <v>249</v>
      </c>
      <c r="O1" s="34" t="s">
        <v>250</v>
      </c>
      <c r="P1" s="34" t="s">
        <v>251</v>
      </c>
      <c r="Q1" s="34" t="s">
        <v>252</v>
      </c>
      <c r="R1" s="34" t="s">
        <v>253</v>
      </c>
      <c r="S1" s="34" t="s">
        <v>254</v>
      </c>
      <c r="T1" s="34" t="s">
        <v>255</v>
      </c>
      <c r="U1" s="34" t="s">
        <v>256</v>
      </c>
      <c r="V1" s="34" t="s">
        <v>257</v>
      </c>
      <c r="W1" s="34" t="s">
        <v>258</v>
      </c>
      <c r="X1" s="34" t="s">
        <v>259</v>
      </c>
      <c r="Y1" s="34" t="s">
        <v>260</v>
      </c>
      <c r="Z1" s="34" t="s">
        <v>261</v>
      </c>
      <c r="AA1" s="34" t="s">
        <v>262</v>
      </c>
      <c r="AB1" s="34" t="s">
        <v>263</v>
      </c>
    </row>
    <row r="2" spans="1:28" ht="27" customHeight="1" thickBot="1">
      <c r="A2" s="32"/>
      <c r="B2" s="32" t="s">
        <v>275</v>
      </c>
      <c r="C2" s="33"/>
      <c r="D2" s="33"/>
      <c r="E2" s="32"/>
      <c r="F2" s="27"/>
      <c r="G2" s="33"/>
      <c r="H2" s="18" t="s">
        <v>270</v>
      </c>
      <c r="I2" s="18" t="s">
        <v>271</v>
      </c>
      <c r="J2" s="19" t="s">
        <v>272</v>
      </c>
      <c r="K2" s="20" t="s">
        <v>273</v>
      </c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2.75">
      <c r="A3" s="23">
        <v>1</v>
      </c>
      <c r="B3" s="23">
        <v>1</v>
      </c>
      <c r="C3" s="23" t="s">
        <v>2</v>
      </c>
      <c r="D3" s="24">
        <v>9.462681</v>
      </c>
      <c r="E3">
        <v>1</v>
      </c>
      <c r="F3">
        <v>9</v>
      </c>
      <c r="G3" s="25">
        <v>0.0485994</v>
      </c>
      <c r="H3" s="21">
        <v>9.698064</v>
      </c>
      <c r="I3" s="21">
        <v>9.133939</v>
      </c>
      <c r="J3" s="26">
        <v>9.378343</v>
      </c>
      <c r="K3" s="26">
        <v>9.538873</v>
      </c>
      <c r="L3" s="21"/>
      <c r="M3" s="21"/>
      <c r="N3" s="21">
        <v>9.698064</v>
      </c>
      <c r="O3" s="21"/>
      <c r="P3" s="21">
        <v>9.133939</v>
      </c>
      <c r="Q3" s="21"/>
      <c r="R3" s="21">
        <v>9.318035</v>
      </c>
      <c r="S3" s="21">
        <v>9.498153</v>
      </c>
      <c r="T3" s="21">
        <v>9.48072</v>
      </c>
      <c r="U3" s="21"/>
      <c r="V3" s="21"/>
      <c r="W3" s="21">
        <v>9.476295</v>
      </c>
      <c r="X3" s="21"/>
      <c r="Y3" s="21"/>
      <c r="Z3" s="21">
        <v>9.530385</v>
      </c>
      <c r="AA3" s="21">
        <v>9.498153</v>
      </c>
      <c r="AB3" s="21">
        <v>9.530385</v>
      </c>
    </row>
    <row r="4" spans="1:28" ht="12.75">
      <c r="A4" s="23">
        <v>5</v>
      </c>
      <c r="B4" s="23">
        <v>2</v>
      </c>
      <c r="C4" s="23" t="s">
        <v>3</v>
      </c>
      <c r="D4" s="24">
        <v>9.166839</v>
      </c>
      <c r="E4">
        <v>5</v>
      </c>
      <c r="F4">
        <v>12</v>
      </c>
      <c r="G4" s="25">
        <v>0.1305526</v>
      </c>
      <c r="H4" s="21">
        <v>9.498153</v>
      </c>
      <c r="I4" s="21">
        <v>8.092558</v>
      </c>
      <c r="J4" s="26">
        <v>8.93714</v>
      </c>
      <c r="K4" s="26">
        <v>9.365862</v>
      </c>
      <c r="L4" s="21"/>
      <c r="M4" s="21"/>
      <c r="N4" s="21"/>
      <c r="O4" s="21">
        <v>8.33074</v>
      </c>
      <c r="P4" s="21">
        <v>9.133939</v>
      </c>
      <c r="Q4" s="21"/>
      <c r="R4" s="21">
        <v>9.318035</v>
      </c>
      <c r="S4" s="21">
        <v>9.420731</v>
      </c>
      <c r="T4" s="21">
        <v>9.074059</v>
      </c>
      <c r="U4" s="21">
        <v>9.48072</v>
      </c>
      <c r="V4" s="21">
        <v>9.48072</v>
      </c>
      <c r="W4" s="21">
        <v>8.092558</v>
      </c>
      <c r="X4" s="21">
        <v>9.48072</v>
      </c>
      <c r="Y4" s="21"/>
      <c r="Z4" s="21">
        <v>9.498153</v>
      </c>
      <c r="AA4" s="21">
        <v>9.48072</v>
      </c>
      <c r="AB4" s="21">
        <v>9.210973</v>
      </c>
    </row>
    <row r="5" spans="1:28" ht="12.75">
      <c r="A5" s="23">
        <v>8</v>
      </c>
      <c r="B5" s="23">
        <v>3</v>
      </c>
      <c r="C5" s="23" t="s">
        <v>8</v>
      </c>
      <c r="D5" s="24">
        <v>8.844156</v>
      </c>
      <c r="E5">
        <v>8</v>
      </c>
      <c r="F5">
        <v>11</v>
      </c>
      <c r="G5" s="25">
        <v>0.1232545</v>
      </c>
      <c r="H5" s="21">
        <v>9.420731</v>
      </c>
      <c r="I5" s="21">
        <v>8.150993</v>
      </c>
      <c r="J5" s="26">
        <v>8.634104</v>
      </c>
      <c r="K5" s="26">
        <v>9.03912</v>
      </c>
      <c r="L5" s="21"/>
      <c r="M5" s="21"/>
      <c r="N5" s="21">
        <v>8.759862</v>
      </c>
      <c r="O5" s="21"/>
      <c r="P5" s="21">
        <v>9.133939</v>
      </c>
      <c r="Q5" s="21"/>
      <c r="R5" s="21">
        <v>9.318035</v>
      </c>
      <c r="S5" s="21">
        <v>9.074059</v>
      </c>
      <c r="T5" s="21">
        <v>9.420731</v>
      </c>
      <c r="U5" s="21">
        <v>8.938204</v>
      </c>
      <c r="V5" s="21">
        <v>8.938204</v>
      </c>
      <c r="W5" s="21">
        <v>8.944249</v>
      </c>
      <c r="X5" s="21"/>
      <c r="Y5" s="21"/>
      <c r="Z5" s="21">
        <v>8.150993</v>
      </c>
      <c r="AA5" s="21">
        <v>8.150993</v>
      </c>
      <c r="AB5" s="21">
        <v>8.456448</v>
      </c>
    </row>
    <row r="6" spans="1:28" ht="12.75">
      <c r="A6" s="23">
        <v>12</v>
      </c>
      <c r="B6" s="23">
        <v>4</v>
      </c>
      <c r="C6" s="23" t="s">
        <v>13</v>
      </c>
      <c r="D6" s="24">
        <v>8.389815</v>
      </c>
      <c r="E6">
        <v>12</v>
      </c>
      <c r="F6">
        <v>11</v>
      </c>
      <c r="G6" s="25">
        <v>0.1705054</v>
      </c>
      <c r="H6" s="21">
        <v>9.133939</v>
      </c>
      <c r="I6" s="21">
        <v>7.337774</v>
      </c>
      <c r="J6" s="26">
        <v>8.099813</v>
      </c>
      <c r="K6" s="26">
        <v>8.661758</v>
      </c>
      <c r="L6" s="21"/>
      <c r="M6" s="21"/>
      <c r="N6" s="21"/>
      <c r="O6" s="21"/>
      <c r="P6" s="21">
        <v>9.133939</v>
      </c>
      <c r="Q6" s="21"/>
      <c r="R6" s="21">
        <v>7.530872</v>
      </c>
      <c r="S6" s="21">
        <v>8.191609</v>
      </c>
      <c r="T6" s="21">
        <v>8.65344</v>
      </c>
      <c r="U6" s="21">
        <v>8.076194</v>
      </c>
      <c r="V6" s="21">
        <v>7.337774</v>
      </c>
      <c r="W6" s="21">
        <v>8.092558</v>
      </c>
      <c r="X6" s="21">
        <v>8.65344</v>
      </c>
      <c r="Y6" s="21"/>
      <c r="Z6" s="21">
        <v>9.074059</v>
      </c>
      <c r="AA6" s="21">
        <v>8.718776</v>
      </c>
      <c r="AB6" s="21">
        <v>8.825305</v>
      </c>
    </row>
    <row r="7" spans="1:28" ht="12.75">
      <c r="A7" s="23">
        <v>14</v>
      </c>
      <c r="B7" s="23">
        <v>5</v>
      </c>
      <c r="C7" s="23" t="s">
        <v>18</v>
      </c>
      <c r="D7" s="24">
        <v>8.0409</v>
      </c>
      <c r="E7">
        <v>14</v>
      </c>
      <c r="F7">
        <v>12</v>
      </c>
      <c r="G7" s="25">
        <v>0.2671987</v>
      </c>
      <c r="H7" s="21">
        <v>9.074059</v>
      </c>
      <c r="I7" s="21">
        <v>5.702449</v>
      </c>
      <c r="J7" s="26">
        <v>7.578062</v>
      </c>
      <c r="K7" s="26">
        <v>8.454067</v>
      </c>
      <c r="L7" s="21"/>
      <c r="M7" s="21"/>
      <c r="N7" s="21">
        <v>5.702449</v>
      </c>
      <c r="O7" s="21"/>
      <c r="P7" s="21">
        <v>7.063669</v>
      </c>
      <c r="Q7" s="21"/>
      <c r="R7" s="21">
        <v>7.530872</v>
      </c>
      <c r="S7" s="21">
        <v>8.718776</v>
      </c>
      <c r="T7" s="21">
        <v>7.967392</v>
      </c>
      <c r="U7" s="21">
        <v>8.65344</v>
      </c>
      <c r="V7" s="21">
        <v>8.65344</v>
      </c>
      <c r="W7" s="21">
        <v>8.092558</v>
      </c>
      <c r="X7" s="21">
        <v>7.442509</v>
      </c>
      <c r="Y7" s="21"/>
      <c r="Z7" s="21">
        <v>8.938204</v>
      </c>
      <c r="AA7" s="21">
        <v>8.65344</v>
      </c>
      <c r="AB7" s="21">
        <v>9.074059</v>
      </c>
    </row>
    <row r="8" spans="1:28" ht="12.75">
      <c r="A8" s="23">
        <v>32</v>
      </c>
      <c r="B8" s="23">
        <v>6</v>
      </c>
      <c r="C8" s="23" t="s">
        <v>34</v>
      </c>
      <c r="D8" s="24">
        <v>6.136312</v>
      </c>
      <c r="E8">
        <v>32</v>
      </c>
      <c r="F8">
        <v>10</v>
      </c>
      <c r="G8" s="25">
        <v>0.3094575</v>
      </c>
      <c r="H8" s="21">
        <v>8.33074</v>
      </c>
      <c r="I8" s="21">
        <v>5.057702</v>
      </c>
      <c r="J8" s="26">
        <v>5.663043</v>
      </c>
      <c r="K8" s="26">
        <v>6.671383</v>
      </c>
      <c r="L8" s="21"/>
      <c r="M8" s="21"/>
      <c r="N8" s="21"/>
      <c r="O8" s="21">
        <v>8.33074</v>
      </c>
      <c r="P8" s="21">
        <v>5.057702</v>
      </c>
      <c r="Q8" s="21"/>
      <c r="R8" s="21">
        <v>5.771078</v>
      </c>
      <c r="S8" s="21">
        <v>7.315519</v>
      </c>
      <c r="T8" s="21">
        <v>6.696539</v>
      </c>
      <c r="U8" s="21">
        <v>5.50864</v>
      </c>
      <c r="V8" s="21">
        <v>5.50864</v>
      </c>
      <c r="W8" s="21">
        <v>5.207054</v>
      </c>
      <c r="X8" s="21"/>
      <c r="Y8" s="21"/>
      <c r="Z8" s="21">
        <v>6.015728</v>
      </c>
      <c r="AA8" s="21">
        <v>5.95148</v>
      </c>
      <c r="AB8" s="21"/>
    </row>
    <row r="9" spans="1:28" ht="12.75">
      <c r="A9" s="23">
        <v>38</v>
      </c>
      <c r="B9" s="23">
        <v>7</v>
      </c>
      <c r="C9" s="23" t="s">
        <v>35</v>
      </c>
      <c r="D9" s="24">
        <v>5.742364</v>
      </c>
      <c r="E9">
        <v>38</v>
      </c>
      <c r="F9">
        <v>4</v>
      </c>
      <c r="G9" s="25">
        <v>0.2767565</v>
      </c>
      <c r="H9" s="21">
        <v>6.460042</v>
      </c>
      <c r="I9" s="21">
        <v>4.903588</v>
      </c>
      <c r="J9" s="26">
        <v>5.292701</v>
      </c>
      <c r="K9" s="26">
        <v>6.147395</v>
      </c>
      <c r="L9" s="21"/>
      <c r="M9" s="21">
        <v>5.834747</v>
      </c>
      <c r="N9" s="21"/>
      <c r="O9" s="21">
        <v>4.903588</v>
      </c>
      <c r="P9" s="21"/>
      <c r="Q9" s="21"/>
      <c r="R9" s="21">
        <v>5.771078</v>
      </c>
      <c r="S9" s="21"/>
      <c r="T9" s="21"/>
      <c r="U9" s="21"/>
      <c r="V9" s="21"/>
      <c r="W9" s="21"/>
      <c r="X9" s="21"/>
      <c r="Y9" s="21">
        <v>6.460042</v>
      </c>
      <c r="Z9" s="21"/>
      <c r="AA9" s="21"/>
      <c r="AB9" s="21"/>
    </row>
    <row r="10" spans="1:28" ht="12.75">
      <c r="A10" s="23">
        <v>43</v>
      </c>
      <c r="B10" s="23">
        <v>8</v>
      </c>
      <c r="C10" s="23" t="s">
        <v>277</v>
      </c>
      <c r="D10" s="24">
        <v>5.356394</v>
      </c>
      <c r="E10">
        <v>43</v>
      </c>
      <c r="F10">
        <v>13</v>
      </c>
      <c r="G10" s="25">
        <v>0.2289189</v>
      </c>
      <c r="H10" s="21">
        <v>7.337774</v>
      </c>
      <c r="I10" s="21">
        <v>4.078753</v>
      </c>
      <c r="J10" s="26">
        <v>4.991059</v>
      </c>
      <c r="K10" s="26">
        <v>5.746997</v>
      </c>
      <c r="L10" s="21"/>
      <c r="M10" s="21"/>
      <c r="N10" s="21">
        <v>5.702449</v>
      </c>
      <c r="O10" s="21">
        <v>6.085847</v>
      </c>
      <c r="P10" s="21">
        <v>5.057702</v>
      </c>
      <c r="Q10" s="21"/>
      <c r="R10" s="21">
        <v>4.422241</v>
      </c>
      <c r="S10" s="21">
        <v>6.015728</v>
      </c>
      <c r="T10" s="21">
        <v>5.544832</v>
      </c>
      <c r="U10" s="21">
        <v>5.046392</v>
      </c>
      <c r="V10" s="21">
        <v>5.046392</v>
      </c>
      <c r="W10" s="21">
        <v>5.207054</v>
      </c>
      <c r="X10" s="21">
        <v>7.337774</v>
      </c>
      <c r="Y10" s="21"/>
      <c r="Z10" s="21">
        <v>4.078753</v>
      </c>
      <c r="AA10" s="21">
        <v>4.478443</v>
      </c>
      <c r="AB10" s="21">
        <v>5.609521</v>
      </c>
    </row>
    <row r="11" spans="1:28" ht="12.75">
      <c r="A11" s="23">
        <v>44</v>
      </c>
      <c r="B11" s="23">
        <v>9</v>
      </c>
      <c r="C11" s="23" t="s">
        <v>37</v>
      </c>
      <c r="D11" s="24">
        <v>5.207397</v>
      </c>
      <c r="E11">
        <v>44</v>
      </c>
      <c r="F11">
        <v>4</v>
      </c>
      <c r="G11" s="25">
        <v>0.5925981</v>
      </c>
      <c r="H11" s="21">
        <v>6.463129</v>
      </c>
      <c r="I11" s="21">
        <v>3.679111</v>
      </c>
      <c r="J11" s="26">
        <v>4.236459</v>
      </c>
      <c r="K11" s="26">
        <v>6.314613</v>
      </c>
      <c r="L11" s="21"/>
      <c r="M11" s="21"/>
      <c r="N11" s="21"/>
      <c r="O11" s="21"/>
      <c r="P11" s="21"/>
      <c r="Q11" s="21"/>
      <c r="R11" s="21">
        <v>4.422241</v>
      </c>
      <c r="S11" s="21"/>
      <c r="T11" s="21"/>
      <c r="U11" s="21"/>
      <c r="V11" s="21"/>
      <c r="W11" s="21">
        <v>3.679111</v>
      </c>
      <c r="X11" s="21"/>
      <c r="Y11" s="21"/>
      <c r="Z11" s="21">
        <v>6.265108</v>
      </c>
      <c r="AA11" s="21">
        <v>6.463129</v>
      </c>
      <c r="AB11" s="21"/>
    </row>
    <row r="12" spans="1:28" ht="12.75">
      <c r="A12" s="23">
        <v>46</v>
      </c>
      <c r="B12" s="23">
        <v>10</v>
      </c>
      <c r="C12" s="23" t="s">
        <v>282</v>
      </c>
      <c r="D12" s="24">
        <v>5.110873</v>
      </c>
      <c r="E12">
        <v>46</v>
      </c>
      <c r="F12">
        <v>3</v>
      </c>
      <c r="G12" s="25">
        <v>0.7393982</v>
      </c>
      <c r="H12" s="21">
        <v>6.015728</v>
      </c>
      <c r="I12" s="21">
        <v>3.301163</v>
      </c>
      <c r="J12" s="26">
        <v>4.206018</v>
      </c>
      <c r="K12" s="26">
        <v>6.015728</v>
      </c>
      <c r="L12" s="21"/>
      <c r="M12" s="21"/>
      <c r="N12" s="21"/>
      <c r="O12" s="21"/>
      <c r="P12" s="21"/>
      <c r="Q12" s="21"/>
      <c r="R12" s="21">
        <v>3.301163</v>
      </c>
      <c r="S12" s="21"/>
      <c r="T12" s="21"/>
      <c r="U12" s="21">
        <v>6.015728</v>
      </c>
      <c r="V12" s="21">
        <v>6.015728</v>
      </c>
      <c r="W12" s="21"/>
      <c r="X12" s="21"/>
      <c r="Y12" s="21"/>
      <c r="Z12" s="21"/>
      <c r="AA12" s="21"/>
      <c r="AB12" s="21"/>
    </row>
    <row r="13" spans="1:28" ht="12.75">
      <c r="A13" s="23">
        <v>60</v>
      </c>
      <c r="B13" s="23">
        <v>11</v>
      </c>
      <c r="C13" s="23" t="s">
        <v>53</v>
      </c>
      <c r="D13" s="24">
        <v>4.307416</v>
      </c>
      <c r="E13">
        <v>60</v>
      </c>
      <c r="F13">
        <v>12</v>
      </c>
      <c r="G13" s="25">
        <v>0.3088482</v>
      </c>
      <c r="H13" s="21">
        <v>6.322278</v>
      </c>
      <c r="I13" s="21">
        <v>2.655763</v>
      </c>
      <c r="J13" s="26">
        <v>3.799985</v>
      </c>
      <c r="K13" s="26">
        <v>4.818566</v>
      </c>
      <c r="L13" s="21"/>
      <c r="M13" s="21"/>
      <c r="N13" s="21"/>
      <c r="O13" s="21">
        <v>4.581388</v>
      </c>
      <c r="P13" s="21">
        <v>3.189486</v>
      </c>
      <c r="Q13" s="21"/>
      <c r="R13" s="21">
        <v>3.301163</v>
      </c>
      <c r="S13" s="21">
        <v>6.322278</v>
      </c>
      <c r="T13" s="21">
        <v>5.50864</v>
      </c>
      <c r="U13" s="21">
        <v>3.461776</v>
      </c>
      <c r="V13" s="21">
        <v>4.454003</v>
      </c>
      <c r="W13" s="21">
        <v>3.679111</v>
      </c>
      <c r="X13" s="21">
        <v>2.655763</v>
      </c>
      <c r="Y13" s="21"/>
      <c r="Z13" s="21">
        <v>4.681344</v>
      </c>
      <c r="AA13" s="21">
        <v>5.695103</v>
      </c>
      <c r="AB13" s="21">
        <v>4.158941</v>
      </c>
    </row>
    <row r="14" spans="1:28" ht="12.75">
      <c r="A14" s="23">
        <v>69</v>
      </c>
      <c r="B14" s="23">
        <v>12</v>
      </c>
      <c r="C14" s="23" t="s">
        <v>61</v>
      </c>
      <c r="D14" s="24">
        <v>3.879217</v>
      </c>
      <c r="E14">
        <v>69</v>
      </c>
      <c r="F14">
        <v>3</v>
      </c>
      <c r="G14" s="25">
        <v>0.3457871</v>
      </c>
      <c r="H14" s="21">
        <v>4.694899</v>
      </c>
      <c r="I14" s="21">
        <v>3.301163</v>
      </c>
      <c r="J14" s="26">
        <v>3.414638</v>
      </c>
      <c r="K14" s="26">
        <v>4.343795</v>
      </c>
      <c r="L14" s="21"/>
      <c r="M14" s="21">
        <v>3.641587</v>
      </c>
      <c r="N14" s="21"/>
      <c r="O14" s="21"/>
      <c r="P14" s="21"/>
      <c r="Q14" s="21"/>
      <c r="R14" s="21">
        <v>3.301163</v>
      </c>
      <c r="S14" s="21"/>
      <c r="T14" s="21"/>
      <c r="U14" s="21"/>
      <c r="V14" s="21"/>
      <c r="W14" s="21"/>
      <c r="X14" s="21"/>
      <c r="Y14" s="21">
        <v>4.694899</v>
      </c>
      <c r="Z14" s="21"/>
      <c r="AA14" s="21"/>
      <c r="AB14" s="21"/>
    </row>
    <row r="15" spans="1:28" ht="12.75">
      <c r="A15" s="23">
        <v>75</v>
      </c>
      <c r="B15" s="23">
        <v>13</v>
      </c>
      <c r="C15" s="23" t="s">
        <v>74</v>
      </c>
      <c r="D15" s="24">
        <v>3.635573</v>
      </c>
      <c r="E15">
        <v>75</v>
      </c>
      <c r="F15">
        <v>12</v>
      </c>
      <c r="G15" s="25">
        <v>0.2606245</v>
      </c>
      <c r="H15" s="21">
        <v>5.38742</v>
      </c>
      <c r="I15" s="21">
        <v>2.236539</v>
      </c>
      <c r="J15" s="26">
        <v>3.212505</v>
      </c>
      <c r="K15" s="26">
        <v>4.08043</v>
      </c>
      <c r="L15" s="21"/>
      <c r="M15" s="21"/>
      <c r="N15" s="21"/>
      <c r="O15" s="21">
        <v>2.236539</v>
      </c>
      <c r="P15" s="21">
        <v>3.189486</v>
      </c>
      <c r="Q15" s="21"/>
      <c r="R15" s="21">
        <v>2.594364</v>
      </c>
      <c r="S15" s="21">
        <v>3.642444</v>
      </c>
      <c r="T15" s="21">
        <v>3.452058</v>
      </c>
      <c r="U15" s="21">
        <v>4.454003</v>
      </c>
      <c r="V15" s="21">
        <v>3.461776</v>
      </c>
      <c r="W15" s="21">
        <v>2.558819</v>
      </c>
      <c r="X15" s="21">
        <v>4.681344</v>
      </c>
      <c r="Y15" s="21"/>
      <c r="Z15" s="21">
        <v>5.38742</v>
      </c>
      <c r="AA15" s="21">
        <v>4.27927</v>
      </c>
      <c r="AB15" s="21">
        <v>3.689353</v>
      </c>
    </row>
    <row r="16" spans="1:28" ht="12.75">
      <c r="A16" s="23">
        <v>77</v>
      </c>
      <c r="B16" s="23">
        <v>13</v>
      </c>
      <c r="C16" s="23" t="s">
        <v>73</v>
      </c>
      <c r="D16" s="24">
        <v>3.529686</v>
      </c>
      <c r="E16">
        <v>75</v>
      </c>
      <c r="F16">
        <v>3</v>
      </c>
      <c r="G16" s="25">
        <v>0.9242341</v>
      </c>
      <c r="H16" s="21">
        <v>5.771078</v>
      </c>
      <c r="I16" s="21">
        <v>2.117112</v>
      </c>
      <c r="J16" s="26">
        <v>2.311698</v>
      </c>
      <c r="K16" s="26">
        <v>4.747675</v>
      </c>
      <c r="L16" s="21"/>
      <c r="M16" s="21">
        <v>2.117112</v>
      </c>
      <c r="N16" s="21"/>
      <c r="O16" s="21"/>
      <c r="P16" s="21"/>
      <c r="Q16" s="21"/>
      <c r="R16" s="21">
        <v>5.771078</v>
      </c>
      <c r="S16" s="21"/>
      <c r="T16" s="21"/>
      <c r="U16" s="21"/>
      <c r="V16" s="21"/>
      <c r="W16" s="21"/>
      <c r="X16" s="21"/>
      <c r="Y16" s="21">
        <v>2.700869</v>
      </c>
      <c r="Z16" s="21"/>
      <c r="AA16" s="21"/>
      <c r="AB16" s="21"/>
    </row>
    <row r="17" spans="1:28" ht="12.75">
      <c r="A17" s="23">
        <v>80</v>
      </c>
      <c r="B17" s="23">
        <v>15</v>
      </c>
      <c r="C17" s="23" t="s">
        <v>80</v>
      </c>
      <c r="D17" s="24">
        <v>3.381004</v>
      </c>
      <c r="E17">
        <v>80</v>
      </c>
      <c r="F17">
        <v>11</v>
      </c>
      <c r="G17" s="25">
        <v>0.1457796</v>
      </c>
      <c r="H17" s="21">
        <v>4.099502</v>
      </c>
      <c r="I17" s="21">
        <v>2.558819</v>
      </c>
      <c r="J17" s="26">
        <v>3.139943</v>
      </c>
      <c r="K17" s="26">
        <v>3.622537</v>
      </c>
      <c r="L17" s="21"/>
      <c r="M17" s="21"/>
      <c r="N17" s="21"/>
      <c r="O17" s="21">
        <v>3.85284</v>
      </c>
      <c r="P17" s="21">
        <v>3.189486</v>
      </c>
      <c r="Q17" s="21"/>
      <c r="R17" s="21">
        <v>3.301163</v>
      </c>
      <c r="S17" s="21">
        <v>4.099502</v>
      </c>
      <c r="T17" s="21">
        <v>3.935257</v>
      </c>
      <c r="U17" s="21">
        <v>2.655763</v>
      </c>
      <c r="V17" s="21">
        <v>3.188954</v>
      </c>
      <c r="W17" s="21">
        <v>2.558819</v>
      </c>
      <c r="X17" s="21"/>
      <c r="Y17" s="21"/>
      <c r="Z17" s="21">
        <v>3.158106</v>
      </c>
      <c r="AA17" s="21">
        <v>3.444569</v>
      </c>
      <c r="AB17" s="21">
        <v>3.806581</v>
      </c>
    </row>
    <row r="18" spans="1:28" ht="12.75">
      <c r="A18" s="23">
        <v>86</v>
      </c>
      <c r="B18" s="23">
        <v>16</v>
      </c>
      <c r="C18" s="23" t="s">
        <v>92</v>
      </c>
      <c r="D18" s="24">
        <v>3.295176</v>
      </c>
      <c r="E18">
        <v>86</v>
      </c>
      <c r="F18">
        <v>8</v>
      </c>
      <c r="G18" s="25">
        <v>0.2335501</v>
      </c>
      <c r="H18" s="21">
        <v>4.351213</v>
      </c>
      <c r="I18" s="21">
        <v>2.117112</v>
      </c>
      <c r="J18" s="26">
        <v>2.908844</v>
      </c>
      <c r="K18" s="26">
        <v>3.677001</v>
      </c>
      <c r="L18" s="21"/>
      <c r="M18" s="21">
        <v>2.117112</v>
      </c>
      <c r="N18" s="21"/>
      <c r="O18" s="21">
        <v>3.089837</v>
      </c>
      <c r="P18" s="21">
        <v>3.189486</v>
      </c>
      <c r="Q18" s="21"/>
      <c r="R18" s="21">
        <v>3.301163</v>
      </c>
      <c r="S18" s="21"/>
      <c r="T18" s="21"/>
      <c r="U18" s="21"/>
      <c r="V18" s="21"/>
      <c r="W18" s="21">
        <v>3.679111</v>
      </c>
      <c r="X18" s="21"/>
      <c r="Y18" s="21">
        <v>2.700869</v>
      </c>
      <c r="Z18" s="21">
        <v>4.351213</v>
      </c>
      <c r="AA18" s="21">
        <v>3.932618</v>
      </c>
      <c r="AB18" s="21"/>
    </row>
    <row r="19" spans="1:28" ht="12.75">
      <c r="A19" s="23">
        <v>95</v>
      </c>
      <c r="B19" s="23">
        <v>17</v>
      </c>
      <c r="C19" s="23" t="s">
        <v>84</v>
      </c>
      <c r="D19" s="24">
        <v>3.099087</v>
      </c>
      <c r="E19">
        <v>95</v>
      </c>
      <c r="F19">
        <v>13</v>
      </c>
      <c r="G19" s="25">
        <v>0.1171536</v>
      </c>
      <c r="H19" s="21">
        <v>3.85284</v>
      </c>
      <c r="I19" s="21">
        <v>2.558819</v>
      </c>
      <c r="J19" s="26">
        <v>2.907966</v>
      </c>
      <c r="K19" s="26">
        <v>3.292373</v>
      </c>
      <c r="L19" s="21"/>
      <c r="M19" s="21"/>
      <c r="N19" s="21"/>
      <c r="O19" s="21">
        <v>3.85284</v>
      </c>
      <c r="P19" s="21">
        <v>3.189486</v>
      </c>
      <c r="Q19" s="21"/>
      <c r="R19" s="21">
        <v>2.594364</v>
      </c>
      <c r="S19" s="21">
        <v>3.461776</v>
      </c>
      <c r="T19" s="21">
        <v>2.655763</v>
      </c>
      <c r="U19" s="21">
        <v>3.451927</v>
      </c>
      <c r="V19" s="21">
        <v>3.451927</v>
      </c>
      <c r="W19" s="21">
        <v>2.558819</v>
      </c>
      <c r="X19" s="21">
        <v>3.320134</v>
      </c>
      <c r="Y19" s="21">
        <v>3.385403</v>
      </c>
      <c r="Z19" s="21">
        <v>3.114725</v>
      </c>
      <c r="AA19" s="21">
        <v>2.660661</v>
      </c>
      <c r="AB19" s="21">
        <v>2.590307</v>
      </c>
    </row>
    <row r="20" spans="1:28" ht="12.75">
      <c r="A20" s="23">
        <v>95</v>
      </c>
      <c r="B20" s="23">
        <v>17</v>
      </c>
      <c r="C20" s="23" t="s">
        <v>91</v>
      </c>
      <c r="D20" s="24">
        <v>3.080074</v>
      </c>
      <c r="E20">
        <v>95</v>
      </c>
      <c r="F20">
        <v>3</v>
      </c>
      <c r="G20" s="25">
        <v>0.5638683</v>
      </c>
      <c r="H20" s="21">
        <v>4.422241</v>
      </c>
      <c r="I20" s="21">
        <v>2.117112</v>
      </c>
      <c r="J20" s="26">
        <v>2.311698</v>
      </c>
      <c r="K20" s="26">
        <v>3.848451</v>
      </c>
      <c r="L20" s="21"/>
      <c r="M20" s="21">
        <v>2.117112</v>
      </c>
      <c r="N20" s="21"/>
      <c r="O20" s="21"/>
      <c r="P20" s="21"/>
      <c r="Q20" s="21"/>
      <c r="R20" s="21">
        <v>4.422241</v>
      </c>
      <c r="S20" s="21"/>
      <c r="T20" s="21"/>
      <c r="U20" s="21"/>
      <c r="V20" s="21"/>
      <c r="W20" s="21"/>
      <c r="X20" s="21"/>
      <c r="Y20" s="21">
        <v>2.700869</v>
      </c>
      <c r="Z20" s="21"/>
      <c r="AA20" s="21"/>
      <c r="AB20" s="21"/>
    </row>
    <row r="21" spans="1:28" ht="12.75">
      <c r="A21" s="23">
        <v>95</v>
      </c>
      <c r="B21" s="23">
        <v>17</v>
      </c>
      <c r="C21" s="23" t="s">
        <v>99</v>
      </c>
      <c r="D21" s="24">
        <v>3.139194</v>
      </c>
      <c r="E21">
        <v>95</v>
      </c>
      <c r="F21">
        <v>3</v>
      </c>
      <c r="G21" s="25">
        <v>0.1681941</v>
      </c>
      <c r="H21" s="21">
        <v>3.385403</v>
      </c>
      <c r="I21" s="21">
        <v>2.731017</v>
      </c>
      <c r="J21" s="26">
        <v>2.921066</v>
      </c>
      <c r="K21" s="26">
        <v>3.357323</v>
      </c>
      <c r="L21" s="21"/>
      <c r="M21" s="21">
        <v>2.731017</v>
      </c>
      <c r="N21" s="21"/>
      <c r="O21" s="21"/>
      <c r="P21" s="21"/>
      <c r="Q21" s="21"/>
      <c r="R21" s="21">
        <v>3.301163</v>
      </c>
      <c r="S21" s="21"/>
      <c r="T21" s="21"/>
      <c r="U21" s="21"/>
      <c r="V21" s="21"/>
      <c r="W21" s="21"/>
      <c r="X21" s="21"/>
      <c r="Y21" s="21">
        <v>3.385403</v>
      </c>
      <c r="Z21" s="21"/>
      <c r="AA21" s="21"/>
      <c r="AB21" s="21"/>
    </row>
    <row r="22" spans="1:28" ht="12.75">
      <c r="A22" s="23">
        <v>100</v>
      </c>
      <c r="B22" s="23">
        <v>20</v>
      </c>
      <c r="C22" s="23" t="s">
        <v>109</v>
      </c>
      <c r="D22" s="24">
        <v>3.02781</v>
      </c>
      <c r="E22">
        <v>100</v>
      </c>
      <c r="F22">
        <v>12</v>
      </c>
      <c r="G22" s="25">
        <v>0.2675806</v>
      </c>
      <c r="H22" s="21">
        <v>5.207054</v>
      </c>
      <c r="I22" s="21">
        <v>1.876116</v>
      </c>
      <c r="J22" s="26">
        <v>2.614758</v>
      </c>
      <c r="K22" s="26">
        <v>3.49726</v>
      </c>
      <c r="L22" s="21"/>
      <c r="M22" s="21"/>
      <c r="N22" s="21"/>
      <c r="O22" s="21">
        <v>2.56624</v>
      </c>
      <c r="P22" s="21">
        <v>1.876116</v>
      </c>
      <c r="Q22" s="21"/>
      <c r="R22" s="21">
        <v>2.594364</v>
      </c>
      <c r="S22" s="21">
        <v>3.857852</v>
      </c>
      <c r="T22" s="21">
        <v>2.804655</v>
      </c>
      <c r="U22" s="21">
        <v>2.263147</v>
      </c>
      <c r="V22" s="21">
        <v>2.263147</v>
      </c>
      <c r="W22" s="21">
        <v>5.207054</v>
      </c>
      <c r="X22" s="21">
        <v>2.804591</v>
      </c>
      <c r="Y22" s="21"/>
      <c r="Z22" s="21">
        <v>4.28454</v>
      </c>
      <c r="AA22" s="21">
        <v>2.833813</v>
      </c>
      <c r="AB22" s="21">
        <v>2.978202</v>
      </c>
    </row>
    <row r="23" spans="1:28" ht="12.75">
      <c r="A23" s="23">
        <v>112</v>
      </c>
      <c r="B23" s="23">
        <v>21</v>
      </c>
      <c r="C23" s="23" t="s">
        <v>283</v>
      </c>
      <c r="D23" s="24">
        <v>2.864383</v>
      </c>
      <c r="E23">
        <v>112</v>
      </c>
      <c r="F23">
        <v>11</v>
      </c>
      <c r="G23" s="25">
        <v>0.1741907</v>
      </c>
      <c r="H23" s="21">
        <v>3.679111</v>
      </c>
      <c r="I23" s="21">
        <v>1.876116</v>
      </c>
      <c r="J23" s="26">
        <v>2.57168</v>
      </c>
      <c r="K23" s="26">
        <v>3.146028</v>
      </c>
      <c r="L23" s="21"/>
      <c r="M23" s="21">
        <v>3.641587</v>
      </c>
      <c r="N23" s="21"/>
      <c r="O23" s="21">
        <v>2.236539</v>
      </c>
      <c r="P23" s="21">
        <v>1.876116</v>
      </c>
      <c r="Q23" s="21"/>
      <c r="R23" s="21">
        <v>2.084189</v>
      </c>
      <c r="S23" s="21"/>
      <c r="T23" s="21"/>
      <c r="U23" s="21">
        <v>3.188954</v>
      </c>
      <c r="V23" s="21">
        <v>2.655763</v>
      </c>
      <c r="W23" s="21">
        <v>3.679111</v>
      </c>
      <c r="X23" s="21"/>
      <c r="Y23" s="21">
        <v>2.700869</v>
      </c>
      <c r="Z23" s="21">
        <v>3.180183</v>
      </c>
      <c r="AA23" s="21">
        <v>2.988145</v>
      </c>
      <c r="AB23" s="21">
        <v>3.276754</v>
      </c>
    </row>
    <row r="24" spans="1:28" ht="12.75">
      <c r="A24" s="23">
        <v>120</v>
      </c>
      <c r="B24" s="23">
        <v>22</v>
      </c>
      <c r="C24" s="23" t="s">
        <v>130</v>
      </c>
      <c r="D24" s="24">
        <v>2.656912</v>
      </c>
      <c r="E24">
        <v>120</v>
      </c>
      <c r="F24">
        <v>9</v>
      </c>
      <c r="G24" s="25">
        <v>0.3447991</v>
      </c>
      <c r="H24" s="21">
        <v>5.207054</v>
      </c>
      <c r="I24" s="21">
        <v>1.876116</v>
      </c>
      <c r="J24" s="26">
        <v>2.147122</v>
      </c>
      <c r="K24" s="26">
        <v>3.269577</v>
      </c>
      <c r="L24" s="21"/>
      <c r="M24" s="21">
        <v>3.641587</v>
      </c>
      <c r="N24" s="21"/>
      <c r="O24" s="21">
        <v>2.236539</v>
      </c>
      <c r="P24" s="21">
        <v>1.876116</v>
      </c>
      <c r="Q24" s="21"/>
      <c r="R24" s="21">
        <v>2.084189</v>
      </c>
      <c r="S24" s="21"/>
      <c r="T24" s="21"/>
      <c r="U24" s="21"/>
      <c r="V24" s="21"/>
      <c r="W24" s="21">
        <v>5.207054</v>
      </c>
      <c r="X24" s="21"/>
      <c r="Y24" s="21">
        <v>2.700869</v>
      </c>
      <c r="Z24" s="21">
        <v>1.938191</v>
      </c>
      <c r="AA24" s="21">
        <v>1.992919</v>
      </c>
      <c r="AB24" s="21">
        <v>2.234744</v>
      </c>
    </row>
    <row r="25" spans="1:28" ht="12.75">
      <c r="A25" s="23">
        <v>120</v>
      </c>
      <c r="B25" s="23">
        <v>22</v>
      </c>
      <c r="C25" s="23" t="s">
        <v>115</v>
      </c>
      <c r="D25" s="24">
        <v>2.676712</v>
      </c>
      <c r="E25">
        <v>120</v>
      </c>
      <c r="F25">
        <v>8</v>
      </c>
      <c r="G25" s="25">
        <v>0.1336771</v>
      </c>
      <c r="H25" s="21">
        <v>3.301163</v>
      </c>
      <c r="I25" s="21">
        <v>2.113435</v>
      </c>
      <c r="J25" s="26">
        <v>2.461945</v>
      </c>
      <c r="K25" s="26">
        <v>2.899315</v>
      </c>
      <c r="L25" s="21"/>
      <c r="M25" s="21">
        <v>2.731017</v>
      </c>
      <c r="N25" s="21"/>
      <c r="O25" s="21">
        <v>2.56624</v>
      </c>
      <c r="P25" s="21">
        <v>3.189486</v>
      </c>
      <c r="Q25" s="21"/>
      <c r="R25" s="21">
        <v>3.301163</v>
      </c>
      <c r="S25" s="21"/>
      <c r="T25" s="21"/>
      <c r="U25" s="21"/>
      <c r="V25" s="21"/>
      <c r="W25" s="21">
        <v>2.558819</v>
      </c>
      <c r="X25" s="21"/>
      <c r="Y25" s="21">
        <v>2.700869</v>
      </c>
      <c r="Z25" s="21">
        <v>2.113435</v>
      </c>
      <c r="AA25" s="21">
        <v>2.252666</v>
      </c>
      <c r="AB25" s="21"/>
    </row>
    <row r="26" spans="1:28" ht="12.75">
      <c r="A26" s="23">
        <v>120</v>
      </c>
      <c r="B26" s="23">
        <v>22</v>
      </c>
      <c r="C26" s="23" t="s">
        <v>111</v>
      </c>
      <c r="D26" s="24">
        <v>2.706382</v>
      </c>
      <c r="E26">
        <v>120</v>
      </c>
      <c r="F26">
        <v>3</v>
      </c>
      <c r="G26" s="25">
        <v>0.2783245</v>
      </c>
      <c r="H26" s="21">
        <v>3.301163</v>
      </c>
      <c r="I26" s="21">
        <v>2.117112</v>
      </c>
      <c r="J26" s="26">
        <v>2.311698</v>
      </c>
      <c r="K26" s="26">
        <v>3.101065</v>
      </c>
      <c r="L26" s="21"/>
      <c r="M26" s="21">
        <v>2.117112</v>
      </c>
      <c r="N26" s="21"/>
      <c r="O26" s="21"/>
      <c r="P26" s="21"/>
      <c r="Q26" s="21"/>
      <c r="R26" s="21">
        <v>3.301163</v>
      </c>
      <c r="S26" s="21"/>
      <c r="T26" s="21"/>
      <c r="U26" s="21"/>
      <c r="V26" s="21"/>
      <c r="W26" s="21"/>
      <c r="X26" s="21"/>
      <c r="Y26" s="21">
        <v>2.700869</v>
      </c>
      <c r="Z26" s="21"/>
      <c r="AA26" s="21"/>
      <c r="AB26" s="21"/>
    </row>
    <row r="27" spans="1:28" ht="12.75">
      <c r="A27" s="23">
        <v>129</v>
      </c>
      <c r="B27" s="23">
        <v>25</v>
      </c>
      <c r="C27" s="23" t="s">
        <v>133</v>
      </c>
      <c r="D27" s="24">
        <v>2.644299</v>
      </c>
      <c r="E27">
        <v>129</v>
      </c>
      <c r="F27">
        <v>12</v>
      </c>
      <c r="G27" s="25">
        <v>0.1854465</v>
      </c>
      <c r="H27" s="21">
        <v>4.078753</v>
      </c>
      <c r="I27" s="21">
        <v>1.839337</v>
      </c>
      <c r="J27" s="26">
        <v>2.353281</v>
      </c>
      <c r="K27" s="26">
        <v>2.969054</v>
      </c>
      <c r="L27" s="21"/>
      <c r="M27" s="21"/>
      <c r="N27" s="21"/>
      <c r="O27" s="21">
        <v>3.089837</v>
      </c>
      <c r="P27" s="21">
        <v>1.876116</v>
      </c>
      <c r="Q27" s="21"/>
      <c r="R27" s="21">
        <v>2.594364</v>
      </c>
      <c r="S27" s="21">
        <v>1.839337</v>
      </c>
      <c r="T27" s="21">
        <v>2.804591</v>
      </c>
      <c r="U27" s="21">
        <v>2.590307</v>
      </c>
      <c r="V27" s="21">
        <v>2.590307</v>
      </c>
      <c r="W27" s="21">
        <v>2.558819</v>
      </c>
      <c r="X27" s="21">
        <v>4.078753</v>
      </c>
      <c r="Y27" s="21"/>
      <c r="Z27" s="21">
        <v>1.901029</v>
      </c>
      <c r="AA27" s="21">
        <v>2.28617</v>
      </c>
      <c r="AB27" s="21">
        <v>3.521953</v>
      </c>
    </row>
    <row r="28" spans="1:28" ht="12.75">
      <c r="A28" s="23">
        <v>134</v>
      </c>
      <c r="B28" s="23">
        <v>26</v>
      </c>
      <c r="C28" s="23" t="s">
        <v>138</v>
      </c>
      <c r="D28" s="24">
        <v>2.470782</v>
      </c>
      <c r="E28">
        <v>134</v>
      </c>
      <c r="F28">
        <v>3</v>
      </c>
      <c r="G28" s="25">
        <v>0.1469819</v>
      </c>
      <c r="H28" s="21">
        <v>2.700869</v>
      </c>
      <c r="I28" s="21">
        <v>2.117112</v>
      </c>
      <c r="J28" s="26">
        <v>2.276196</v>
      </c>
      <c r="K28" s="26">
        <v>2.665368</v>
      </c>
      <c r="L28" s="21"/>
      <c r="M28" s="21">
        <v>2.117112</v>
      </c>
      <c r="N28" s="21"/>
      <c r="O28" s="21"/>
      <c r="P28" s="21"/>
      <c r="Q28" s="21"/>
      <c r="R28" s="21">
        <v>2.594364</v>
      </c>
      <c r="S28" s="21"/>
      <c r="T28" s="21"/>
      <c r="U28" s="21"/>
      <c r="V28" s="21"/>
      <c r="W28" s="21"/>
      <c r="X28" s="21"/>
      <c r="Y28" s="21">
        <v>2.700869</v>
      </c>
      <c r="Z28" s="21"/>
      <c r="AA28" s="21"/>
      <c r="AB28" s="21"/>
    </row>
    <row r="29" spans="1:28" ht="12.75">
      <c r="A29" s="23">
        <v>134</v>
      </c>
      <c r="B29" s="23">
        <v>26</v>
      </c>
      <c r="C29" s="23" t="s">
        <v>140</v>
      </c>
      <c r="D29" s="24">
        <v>2.467952</v>
      </c>
      <c r="E29">
        <v>134</v>
      </c>
      <c r="F29">
        <v>10</v>
      </c>
      <c r="G29" s="25">
        <v>0.1268879</v>
      </c>
      <c r="H29" s="21">
        <v>3.189486</v>
      </c>
      <c r="I29" s="21">
        <v>1.885931</v>
      </c>
      <c r="J29" s="26">
        <v>2.256588</v>
      </c>
      <c r="K29" s="26">
        <v>2.673857</v>
      </c>
      <c r="L29" s="21"/>
      <c r="M29" s="21">
        <v>2.731017</v>
      </c>
      <c r="N29" s="21"/>
      <c r="O29" s="21">
        <v>1.885931</v>
      </c>
      <c r="P29" s="21">
        <v>3.189486</v>
      </c>
      <c r="Q29" s="21"/>
      <c r="R29" s="21">
        <v>2.594364</v>
      </c>
      <c r="S29" s="21"/>
      <c r="T29" s="21"/>
      <c r="U29" s="21"/>
      <c r="V29" s="21"/>
      <c r="W29" s="21">
        <v>2.558819</v>
      </c>
      <c r="X29" s="21">
        <v>2.212148</v>
      </c>
      <c r="Y29" s="21">
        <v>2.154731</v>
      </c>
      <c r="Z29" s="21">
        <v>2.777077</v>
      </c>
      <c r="AA29" s="21">
        <v>2.684211</v>
      </c>
      <c r="AB29" s="21">
        <v>1.891732</v>
      </c>
    </row>
    <row r="30" spans="1:28" ht="12.75">
      <c r="A30" s="23">
        <v>143</v>
      </c>
      <c r="B30" s="23">
        <v>28</v>
      </c>
      <c r="C30" s="23" t="s">
        <v>127</v>
      </c>
      <c r="D30" s="24">
        <v>2.376135</v>
      </c>
      <c r="E30">
        <v>143</v>
      </c>
      <c r="F30">
        <v>5</v>
      </c>
      <c r="G30" s="25">
        <v>0.2605403</v>
      </c>
      <c r="H30" s="21">
        <v>3.258844</v>
      </c>
      <c r="I30" s="21">
        <v>1.517568</v>
      </c>
      <c r="J30" s="26">
        <v>1.951546</v>
      </c>
      <c r="K30" s="26">
        <v>2.800723</v>
      </c>
      <c r="L30" s="21"/>
      <c r="M30" s="21">
        <v>1.517568</v>
      </c>
      <c r="N30" s="21"/>
      <c r="O30" s="21"/>
      <c r="P30" s="21"/>
      <c r="Q30" s="21"/>
      <c r="R30" s="21">
        <v>2.084189</v>
      </c>
      <c r="S30" s="21"/>
      <c r="T30" s="21"/>
      <c r="U30" s="21"/>
      <c r="V30" s="21"/>
      <c r="W30" s="21"/>
      <c r="X30" s="21"/>
      <c r="Y30" s="21">
        <v>2.700869</v>
      </c>
      <c r="Z30" s="21">
        <v>2.319202</v>
      </c>
      <c r="AA30" s="21">
        <v>3.258844</v>
      </c>
      <c r="AB30" s="21"/>
    </row>
    <row r="31" spans="1:28" ht="12.75">
      <c r="A31" s="23">
        <v>154</v>
      </c>
      <c r="B31" s="23">
        <v>29</v>
      </c>
      <c r="C31" s="23" t="s">
        <v>154</v>
      </c>
      <c r="D31" s="24">
        <v>2.213967</v>
      </c>
      <c r="E31">
        <v>154</v>
      </c>
      <c r="F31">
        <v>4</v>
      </c>
      <c r="G31" s="25">
        <v>0.1575506</v>
      </c>
      <c r="H31" s="21">
        <v>2.731017</v>
      </c>
      <c r="I31" s="21">
        <v>1.885931</v>
      </c>
      <c r="J31" s="26">
        <v>1.98506</v>
      </c>
      <c r="K31" s="26">
        <v>2.519745</v>
      </c>
      <c r="L31" s="21"/>
      <c r="M31" s="21">
        <v>2.731017</v>
      </c>
      <c r="N31" s="21"/>
      <c r="O31" s="21">
        <v>1.885931</v>
      </c>
      <c r="P31" s="21"/>
      <c r="Q31" s="21"/>
      <c r="R31" s="21">
        <v>2.084189</v>
      </c>
      <c r="S31" s="21"/>
      <c r="T31" s="21"/>
      <c r="U31" s="21"/>
      <c r="V31" s="21"/>
      <c r="W31" s="21"/>
      <c r="X31" s="21"/>
      <c r="Y31" s="21">
        <v>2.154731</v>
      </c>
      <c r="Z31" s="21"/>
      <c r="AA31" s="21"/>
      <c r="AB31" s="21"/>
    </row>
    <row r="32" spans="1:28" ht="12.75">
      <c r="A32" s="23">
        <v>154</v>
      </c>
      <c r="B32" s="23">
        <v>29</v>
      </c>
      <c r="C32" s="23" t="s">
        <v>146</v>
      </c>
      <c r="D32" s="24">
        <v>2.211227</v>
      </c>
      <c r="E32">
        <v>154</v>
      </c>
      <c r="F32">
        <v>6</v>
      </c>
      <c r="G32" s="25">
        <v>0.0989055</v>
      </c>
      <c r="H32" s="21">
        <v>2.731017</v>
      </c>
      <c r="I32" s="21">
        <v>2.026212</v>
      </c>
      <c r="J32" s="26">
        <v>2.076621</v>
      </c>
      <c r="K32" s="26">
        <v>2.400034</v>
      </c>
      <c r="L32" s="21"/>
      <c r="M32" s="21">
        <v>2.731017</v>
      </c>
      <c r="N32" s="21"/>
      <c r="O32" s="21">
        <v>2.026212</v>
      </c>
      <c r="P32" s="21"/>
      <c r="Q32" s="21"/>
      <c r="R32" s="21">
        <v>2.084189</v>
      </c>
      <c r="S32" s="21"/>
      <c r="T32" s="21"/>
      <c r="U32" s="21"/>
      <c r="V32" s="21"/>
      <c r="W32" s="21"/>
      <c r="X32" s="21"/>
      <c r="Y32" s="21">
        <v>2.154731</v>
      </c>
      <c r="Z32" s="21">
        <v>2.05201</v>
      </c>
      <c r="AA32" s="21">
        <v>2.219204</v>
      </c>
      <c r="AB32" s="21"/>
    </row>
    <row r="33" spans="1:28" ht="12.75">
      <c r="A33" s="23">
        <v>154</v>
      </c>
      <c r="B33" s="23">
        <v>29</v>
      </c>
      <c r="C33" s="23" t="s">
        <v>155</v>
      </c>
      <c r="D33" s="24">
        <v>2.165489</v>
      </c>
      <c r="E33">
        <v>154</v>
      </c>
      <c r="F33">
        <v>6</v>
      </c>
      <c r="G33" s="25">
        <v>0.1635699</v>
      </c>
      <c r="H33" s="21">
        <v>2.700869</v>
      </c>
      <c r="I33" s="21">
        <v>1.50348</v>
      </c>
      <c r="J33" s="26">
        <v>1.892306</v>
      </c>
      <c r="K33" s="26">
        <v>2.430279</v>
      </c>
      <c r="L33" s="21"/>
      <c r="M33" s="21">
        <v>2.117112</v>
      </c>
      <c r="N33" s="21"/>
      <c r="O33" s="21">
        <v>2.236539</v>
      </c>
      <c r="P33" s="21">
        <v>1.876116</v>
      </c>
      <c r="Q33" s="21"/>
      <c r="R33" s="21">
        <v>1.50348</v>
      </c>
      <c r="S33" s="21"/>
      <c r="T33" s="21"/>
      <c r="U33" s="21"/>
      <c r="V33" s="21"/>
      <c r="W33" s="21">
        <v>2.558819</v>
      </c>
      <c r="X33" s="21"/>
      <c r="Y33" s="21">
        <v>2.700869</v>
      </c>
      <c r="Z33" s="21"/>
      <c r="AA33" s="21"/>
      <c r="AB33" s="21"/>
    </row>
    <row r="34" spans="1:28" ht="12.75">
      <c r="A34" s="23">
        <v>164</v>
      </c>
      <c r="B34" s="23">
        <v>32</v>
      </c>
      <c r="C34" s="23" t="s">
        <v>149</v>
      </c>
      <c r="D34" s="24">
        <v>2.110559</v>
      </c>
      <c r="E34">
        <v>164</v>
      </c>
      <c r="F34">
        <v>10</v>
      </c>
      <c r="G34" s="25">
        <v>0.1483849</v>
      </c>
      <c r="H34" s="21">
        <v>3.12722</v>
      </c>
      <c r="I34" s="21">
        <v>1.481738</v>
      </c>
      <c r="J34" s="26">
        <v>1.881608</v>
      </c>
      <c r="K34" s="26">
        <v>2.370173</v>
      </c>
      <c r="L34" s="21"/>
      <c r="M34" s="21">
        <v>2.731017</v>
      </c>
      <c r="N34" s="21"/>
      <c r="O34" s="21">
        <v>1.481738</v>
      </c>
      <c r="P34" s="21">
        <v>1.876116</v>
      </c>
      <c r="Q34" s="21"/>
      <c r="R34" s="21">
        <v>2.084189</v>
      </c>
      <c r="S34" s="21"/>
      <c r="T34" s="21"/>
      <c r="U34" s="21">
        <v>1.901029</v>
      </c>
      <c r="V34" s="21">
        <v>1.901029</v>
      </c>
      <c r="W34" s="21"/>
      <c r="X34" s="21"/>
      <c r="Y34" s="21">
        <v>1.817989</v>
      </c>
      <c r="Z34" s="21">
        <v>2.34593</v>
      </c>
      <c r="AA34" s="21">
        <v>3.12722</v>
      </c>
      <c r="AB34" s="21">
        <v>1.839337</v>
      </c>
    </row>
    <row r="35" spans="1:28" ht="12.75">
      <c r="A35" s="23">
        <v>180</v>
      </c>
      <c r="B35" s="23">
        <v>33</v>
      </c>
      <c r="C35" s="23" t="s">
        <v>169</v>
      </c>
      <c r="D35" s="24">
        <v>1.517093</v>
      </c>
      <c r="E35">
        <v>180</v>
      </c>
      <c r="F35">
        <v>4</v>
      </c>
      <c r="G35" s="25">
        <v>0.1040734</v>
      </c>
      <c r="H35" s="21">
        <v>1.817989</v>
      </c>
      <c r="I35" s="21">
        <v>1.229336</v>
      </c>
      <c r="J35" s="26">
        <v>1.366408</v>
      </c>
      <c r="K35" s="26">
        <v>1.670826</v>
      </c>
      <c r="L35" s="21"/>
      <c r="M35" s="21">
        <v>1.517568</v>
      </c>
      <c r="N35" s="21"/>
      <c r="O35" s="21">
        <v>1.229336</v>
      </c>
      <c r="P35" s="21"/>
      <c r="Q35" s="21"/>
      <c r="R35" s="21">
        <v>1.50348</v>
      </c>
      <c r="S35" s="21"/>
      <c r="T35" s="21"/>
      <c r="U35" s="21"/>
      <c r="V35" s="21"/>
      <c r="W35" s="21"/>
      <c r="X35" s="21"/>
      <c r="Y35" s="21">
        <v>1.817989</v>
      </c>
      <c r="Z35" s="21"/>
      <c r="AA35" s="21"/>
      <c r="AB35" s="21"/>
    </row>
    <row r="36" spans="1:28" ht="12.75">
      <c r="A36" s="23">
        <v>180</v>
      </c>
      <c r="B36" s="23">
        <v>33</v>
      </c>
      <c r="C36" s="23" t="s">
        <v>170</v>
      </c>
      <c r="D36" s="24">
        <v>1.490296</v>
      </c>
      <c r="E36">
        <v>180</v>
      </c>
      <c r="F36">
        <v>4</v>
      </c>
      <c r="G36" s="25">
        <v>0.2643764</v>
      </c>
      <c r="H36" s="21">
        <v>1.950985</v>
      </c>
      <c r="I36" s="21">
        <v>0.6306016</v>
      </c>
      <c r="J36" s="26">
        <v>0.9606974</v>
      </c>
      <c r="K36" s="26">
        <v>1.894833</v>
      </c>
      <c r="L36" s="21"/>
      <c r="M36" s="21"/>
      <c r="N36" s="21"/>
      <c r="O36" s="21">
        <v>0.6306016</v>
      </c>
      <c r="P36" s="21">
        <v>1.876116</v>
      </c>
      <c r="Q36" s="21"/>
      <c r="R36" s="21">
        <v>1.50348</v>
      </c>
      <c r="S36" s="21"/>
      <c r="T36" s="21"/>
      <c r="U36" s="21"/>
      <c r="V36" s="21"/>
      <c r="W36" s="21">
        <v>1.950985</v>
      </c>
      <c r="X36" s="21"/>
      <c r="Y36" s="21"/>
      <c r="Z36" s="21"/>
      <c r="AA36" s="21"/>
      <c r="AB36" s="21"/>
    </row>
    <row r="37" spans="1:24" ht="12.75">
      <c r="A37" s="23">
        <v>182</v>
      </c>
      <c r="B37" s="23">
        <v>35</v>
      </c>
      <c r="C37" s="23" t="s">
        <v>281</v>
      </c>
      <c r="D37" s="24">
        <v>1.009626</v>
      </c>
      <c r="E37">
        <v>182</v>
      </c>
      <c r="F37">
        <v>3</v>
      </c>
      <c r="G37" s="25">
        <v>0.2428218</v>
      </c>
      <c r="H37" s="21">
        <v>1.377327</v>
      </c>
      <c r="I37" s="21">
        <v>0.4222137</v>
      </c>
      <c r="J37" s="26">
        <v>0.6912544</v>
      </c>
      <c r="K37" s="26">
        <v>1.327997</v>
      </c>
      <c r="O37" s="21">
        <v>1.229336</v>
      </c>
      <c r="P37" s="21"/>
      <c r="Q37" s="21"/>
      <c r="R37" s="21">
        <v>0.4222137</v>
      </c>
      <c r="S37" s="21"/>
      <c r="T37" s="21"/>
      <c r="U37" s="21"/>
      <c r="V37" s="21"/>
      <c r="W37" s="21">
        <v>1.377327</v>
      </c>
      <c r="X37" s="21"/>
    </row>
  </sheetData>
  <sheetProtection/>
  <mergeCells count="26"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L1:L2"/>
    <mergeCell ref="M1:M2"/>
    <mergeCell ref="N1:N2"/>
    <mergeCell ref="O1:O2"/>
    <mergeCell ref="F1:F2"/>
    <mergeCell ref="G1:G2"/>
    <mergeCell ref="H1:I1"/>
    <mergeCell ref="J1:K1"/>
    <mergeCell ref="A1:A2"/>
    <mergeCell ref="C1:C2"/>
    <mergeCell ref="D1:D2"/>
    <mergeCell ref="E1:E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2" t="s">
        <v>264</v>
      </c>
      <c r="B1" s="32" t="s">
        <v>275</v>
      </c>
      <c r="C1" s="28" t="s">
        <v>265</v>
      </c>
      <c r="D1" s="28" t="s">
        <v>274</v>
      </c>
      <c r="E1" s="32" t="s">
        <v>264</v>
      </c>
      <c r="F1" s="27" t="s">
        <v>266</v>
      </c>
      <c r="G1" s="28" t="s">
        <v>267</v>
      </c>
      <c r="H1" s="29" t="s">
        <v>268</v>
      </c>
      <c r="I1" s="30"/>
      <c r="J1" s="29" t="s">
        <v>269</v>
      </c>
      <c r="K1" s="31"/>
      <c r="L1" s="36" t="s">
        <v>247</v>
      </c>
      <c r="M1" s="34" t="s">
        <v>248</v>
      </c>
      <c r="N1" s="34" t="s">
        <v>249</v>
      </c>
      <c r="O1" s="34" t="s">
        <v>250</v>
      </c>
      <c r="P1" s="34" t="s">
        <v>251</v>
      </c>
      <c r="Q1" s="34" t="s">
        <v>252</v>
      </c>
      <c r="R1" s="34" t="s">
        <v>253</v>
      </c>
      <c r="S1" s="34" t="s">
        <v>254</v>
      </c>
      <c r="T1" s="34" t="s">
        <v>255</v>
      </c>
      <c r="U1" s="34" t="s">
        <v>256</v>
      </c>
      <c r="V1" s="34" t="s">
        <v>257</v>
      </c>
      <c r="W1" s="34" t="s">
        <v>258</v>
      </c>
      <c r="X1" s="34" t="s">
        <v>259</v>
      </c>
      <c r="Y1" s="34" t="s">
        <v>260</v>
      </c>
      <c r="Z1" s="34" t="s">
        <v>261</v>
      </c>
      <c r="AA1" s="34" t="s">
        <v>262</v>
      </c>
      <c r="AB1" s="34" t="s">
        <v>263</v>
      </c>
    </row>
    <row r="2" spans="1:28" ht="27" customHeight="1" thickBot="1">
      <c r="A2" s="32"/>
      <c r="B2" s="32" t="s">
        <v>275</v>
      </c>
      <c r="C2" s="33"/>
      <c r="D2" s="33"/>
      <c r="E2" s="32"/>
      <c r="F2" s="27"/>
      <c r="G2" s="33"/>
      <c r="H2" s="18" t="s">
        <v>270</v>
      </c>
      <c r="I2" s="18" t="s">
        <v>271</v>
      </c>
      <c r="J2" s="19" t="s">
        <v>272</v>
      </c>
      <c r="K2" s="20" t="s">
        <v>273</v>
      </c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2.75">
      <c r="A3" s="23">
        <v>61</v>
      </c>
      <c r="B3" s="23">
        <v>1</v>
      </c>
      <c r="C3" s="23" t="s">
        <v>55</v>
      </c>
      <c r="D3" s="24">
        <v>4.206861</v>
      </c>
      <c r="E3">
        <v>61</v>
      </c>
      <c r="F3">
        <v>11</v>
      </c>
      <c r="G3" s="25">
        <v>0.2214737</v>
      </c>
      <c r="H3" s="21">
        <v>5.38742</v>
      </c>
      <c r="I3" s="21">
        <v>3.189486</v>
      </c>
      <c r="J3" s="26">
        <v>3.842314</v>
      </c>
      <c r="K3" s="26">
        <v>4.566609</v>
      </c>
      <c r="L3" s="21"/>
      <c r="M3" s="21"/>
      <c r="N3" s="21">
        <v>4.631373</v>
      </c>
      <c r="O3" s="21">
        <v>4.581388</v>
      </c>
      <c r="P3" s="21">
        <v>3.189486</v>
      </c>
      <c r="Q3" s="21"/>
      <c r="R3" s="21">
        <v>4.422241</v>
      </c>
      <c r="S3" s="21">
        <v>5.38742</v>
      </c>
      <c r="T3" s="21">
        <v>5.059172</v>
      </c>
      <c r="U3" s="21"/>
      <c r="V3" s="21"/>
      <c r="W3" s="21">
        <v>3.679111</v>
      </c>
      <c r="X3" s="21">
        <v>4.73433</v>
      </c>
      <c r="Y3" s="21"/>
      <c r="Z3" s="21">
        <v>3.258844</v>
      </c>
      <c r="AA3" s="21">
        <v>4.099502</v>
      </c>
      <c r="AB3" s="21">
        <v>3.232607</v>
      </c>
    </row>
    <row r="4" spans="1:28" ht="12.75">
      <c r="A4" s="23">
        <v>64</v>
      </c>
      <c r="B4" s="23">
        <v>2</v>
      </c>
      <c r="C4" s="23" t="s">
        <v>64</v>
      </c>
      <c r="D4" s="24">
        <v>4.132969</v>
      </c>
      <c r="E4">
        <v>64</v>
      </c>
      <c r="F4">
        <v>7</v>
      </c>
      <c r="G4" s="25">
        <v>0.4275805</v>
      </c>
      <c r="H4" s="21">
        <v>6.015728</v>
      </c>
      <c r="I4" s="21">
        <v>2.594364</v>
      </c>
      <c r="J4" s="26">
        <v>3.457199</v>
      </c>
      <c r="K4" s="26">
        <v>4.852613</v>
      </c>
      <c r="L4" s="21"/>
      <c r="M4" s="21">
        <v>3.641587</v>
      </c>
      <c r="N4" s="21"/>
      <c r="O4" s="21">
        <v>4.343517</v>
      </c>
      <c r="P4" s="21"/>
      <c r="Q4" s="21">
        <v>3.441543</v>
      </c>
      <c r="R4" s="21">
        <v>2.594364</v>
      </c>
      <c r="S4" s="21"/>
      <c r="T4" s="21"/>
      <c r="U4" s="21"/>
      <c r="V4" s="21"/>
      <c r="W4" s="21"/>
      <c r="X4" s="21"/>
      <c r="Y4" s="21">
        <v>3.385403</v>
      </c>
      <c r="Z4" s="21">
        <v>5.50864</v>
      </c>
      <c r="AA4" s="21">
        <v>6.015728</v>
      </c>
      <c r="AB4" s="21"/>
    </row>
    <row r="5" spans="1:28" ht="12.75">
      <c r="A5" s="23">
        <v>66</v>
      </c>
      <c r="B5" s="23">
        <v>3</v>
      </c>
      <c r="C5" s="23" t="s">
        <v>59</v>
      </c>
      <c r="D5" s="24">
        <v>4.034245</v>
      </c>
      <c r="E5">
        <v>66</v>
      </c>
      <c r="F5">
        <v>10</v>
      </c>
      <c r="G5" s="25">
        <v>0.2125861</v>
      </c>
      <c r="H5" s="21">
        <v>5.207054</v>
      </c>
      <c r="I5" s="21">
        <v>3.414173</v>
      </c>
      <c r="J5" s="26">
        <v>3.697591</v>
      </c>
      <c r="K5" s="26">
        <v>4.396039</v>
      </c>
      <c r="L5" s="21"/>
      <c r="M5" s="21"/>
      <c r="N5" s="21"/>
      <c r="O5" s="21">
        <v>4.581388</v>
      </c>
      <c r="P5" s="21">
        <v>5.057702</v>
      </c>
      <c r="Q5" s="21">
        <v>3.665577</v>
      </c>
      <c r="R5" s="21">
        <v>4.422241</v>
      </c>
      <c r="S5" s="21">
        <v>3.453649</v>
      </c>
      <c r="T5" s="21">
        <v>3.414173</v>
      </c>
      <c r="U5" s="21"/>
      <c r="V5" s="21"/>
      <c r="W5" s="21">
        <v>5.207054</v>
      </c>
      <c r="X5" s="21"/>
      <c r="Y5" s="21"/>
      <c r="Z5" s="21">
        <v>3.642444</v>
      </c>
      <c r="AA5" s="21">
        <v>3.444569</v>
      </c>
      <c r="AB5" s="21">
        <v>3.453649</v>
      </c>
    </row>
    <row r="6" spans="1:28" ht="12.75">
      <c r="A6" s="23">
        <v>66</v>
      </c>
      <c r="B6" s="23">
        <v>3</v>
      </c>
      <c r="C6" s="23" t="s">
        <v>67</v>
      </c>
      <c r="D6" s="24">
        <v>3.969978</v>
      </c>
      <c r="E6">
        <v>66</v>
      </c>
      <c r="F6">
        <v>5</v>
      </c>
      <c r="G6" s="25">
        <v>0.5045474</v>
      </c>
      <c r="H6" s="21">
        <v>5.507146</v>
      </c>
      <c r="I6" s="21">
        <v>2.594364</v>
      </c>
      <c r="J6" s="26">
        <v>3.125735</v>
      </c>
      <c r="K6" s="26">
        <v>4.840263</v>
      </c>
      <c r="L6" s="21"/>
      <c r="M6" s="21"/>
      <c r="N6" s="21"/>
      <c r="O6" s="21">
        <v>3.516655</v>
      </c>
      <c r="P6" s="21"/>
      <c r="Q6" s="21">
        <v>3.172552</v>
      </c>
      <c r="R6" s="21">
        <v>2.594364</v>
      </c>
      <c r="S6" s="21"/>
      <c r="T6" s="21"/>
      <c r="U6" s="21"/>
      <c r="V6" s="21"/>
      <c r="W6" s="21"/>
      <c r="X6" s="21"/>
      <c r="Y6" s="21"/>
      <c r="Z6" s="21">
        <v>5.507146</v>
      </c>
      <c r="AA6" s="21">
        <v>5.059172</v>
      </c>
      <c r="AB6" s="21"/>
    </row>
    <row r="7" spans="1:28" ht="12.75">
      <c r="A7" s="23">
        <v>69</v>
      </c>
      <c r="B7" s="23">
        <v>5</v>
      </c>
      <c r="C7" s="23" t="s">
        <v>278</v>
      </c>
      <c r="D7" s="24">
        <v>3.942666</v>
      </c>
      <c r="E7">
        <v>69</v>
      </c>
      <c r="F7">
        <v>6</v>
      </c>
      <c r="G7" s="25">
        <v>0.209125</v>
      </c>
      <c r="H7" s="21">
        <v>4.454003</v>
      </c>
      <c r="I7" s="21">
        <v>3.189486</v>
      </c>
      <c r="J7" s="26">
        <v>3.57644</v>
      </c>
      <c r="K7" s="26">
        <v>4.269391</v>
      </c>
      <c r="L7" s="21"/>
      <c r="M7" s="21"/>
      <c r="N7" s="21"/>
      <c r="O7" s="21">
        <v>4.343517</v>
      </c>
      <c r="P7" s="21">
        <v>3.189486</v>
      </c>
      <c r="Q7" s="21">
        <v>4.010651</v>
      </c>
      <c r="R7" s="21">
        <v>3.301163</v>
      </c>
      <c r="S7" s="21"/>
      <c r="T7" s="21"/>
      <c r="U7" s="21"/>
      <c r="V7" s="21"/>
      <c r="W7" s="21"/>
      <c r="X7" s="21"/>
      <c r="Y7" s="21"/>
      <c r="Z7" s="21">
        <v>4.357177</v>
      </c>
      <c r="AA7" s="21">
        <v>4.454003</v>
      </c>
      <c r="AB7" s="21"/>
    </row>
    <row r="8" spans="1:28" ht="12.75">
      <c r="A8" s="23">
        <v>86</v>
      </c>
      <c r="B8" s="23">
        <v>6</v>
      </c>
      <c r="C8" s="23" t="s">
        <v>79</v>
      </c>
      <c r="D8" s="24">
        <v>3.312795</v>
      </c>
      <c r="E8">
        <v>86</v>
      </c>
      <c r="F8">
        <v>7</v>
      </c>
      <c r="G8" s="25">
        <v>0.1957068</v>
      </c>
      <c r="H8" s="21">
        <v>4.343517</v>
      </c>
      <c r="I8" s="21">
        <v>2.558819</v>
      </c>
      <c r="J8" s="26">
        <v>3.005779</v>
      </c>
      <c r="K8" s="26">
        <v>3.646888</v>
      </c>
      <c r="L8" s="21"/>
      <c r="M8" s="21"/>
      <c r="N8" s="21"/>
      <c r="O8" s="21">
        <v>4.343517</v>
      </c>
      <c r="P8" s="21">
        <v>3.189486</v>
      </c>
      <c r="Q8" s="21">
        <v>3.665577</v>
      </c>
      <c r="R8" s="21">
        <v>3.301163</v>
      </c>
      <c r="S8" s="21"/>
      <c r="T8" s="21"/>
      <c r="U8" s="21"/>
      <c r="V8" s="21"/>
      <c r="W8" s="21">
        <v>2.558819</v>
      </c>
      <c r="X8" s="21"/>
      <c r="Y8" s="21"/>
      <c r="Z8" s="21">
        <v>3.065501</v>
      </c>
      <c r="AA8" s="21">
        <v>3.065501</v>
      </c>
      <c r="AB8" s="21"/>
    </row>
    <row r="9" spans="1:28" ht="12.75">
      <c r="A9" s="23">
        <v>91</v>
      </c>
      <c r="B9" s="23">
        <v>7</v>
      </c>
      <c r="C9" s="23" t="s">
        <v>87</v>
      </c>
      <c r="D9" s="24">
        <v>3.207211</v>
      </c>
      <c r="E9">
        <v>91</v>
      </c>
      <c r="F9">
        <v>6</v>
      </c>
      <c r="G9" s="25">
        <v>0.1187956</v>
      </c>
      <c r="H9" s="21">
        <v>3.54577</v>
      </c>
      <c r="I9" s="21">
        <v>2.700869</v>
      </c>
      <c r="J9" s="26">
        <v>3.011865</v>
      </c>
      <c r="K9" s="26">
        <v>3.398852</v>
      </c>
      <c r="L9" s="21"/>
      <c r="M9" s="21"/>
      <c r="N9" s="21"/>
      <c r="O9" s="21">
        <v>3.516655</v>
      </c>
      <c r="P9" s="21">
        <v>3.189486</v>
      </c>
      <c r="Q9" s="21">
        <v>3.54577</v>
      </c>
      <c r="R9" s="21">
        <v>3.301163</v>
      </c>
      <c r="S9" s="21"/>
      <c r="T9" s="21"/>
      <c r="U9" s="21"/>
      <c r="V9" s="21"/>
      <c r="W9" s="21"/>
      <c r="X9" s="21"/>
      <c r="Y9" s="21">
        <v>2.700869</v>
      </c>
      <c r="Z9" s="21">
        <v>2.989319</v>
      </c>
      <c r="AA9" s="21"/>
      <c r="AB9" s="21"/>
    </row>
    <row r="10" spans="1:28" ht="12.75">
      <c r="A10" s="23">
        <v>95</v>
      </c>
      <c r="B10" s="23">
        <v>8</v>
      </c>
      <c r="C10" s="23" t="s">
        <v>83</v>
      </c>
      <c r="D10" s="24">
        <v>3.052946</v>
      </c>
      <c r="E10">
        <v>95</v>
      </c>
      <c r="F10">
        <v>8</v>
      </c>
      <c r="G10" s="25">
        <v>0.183317</v>
      </c>
      <c r="H10" s="21">
        <v>3.96722</v>
      </c>
      <c r="I10" s="21">
        <v>2.299972</v>
      </c>
      <c r="J10" s="26">
        <v>2.755025</v>
      </c>
      <c r="K10" s="26">
        <v>3.360783</v>
      </c>
      <c r="L10" s="21"/>
      <c r="M10" s="21"/>
      <c r="N10" s="21"/>
      <c r="O10" s="21">
        <v>3.089837</v>
      </c>
      <c r="P10" s="21">
        <v>3.189486</v>
      </c>
      <c r="Q10" s="21">
        <v>3.172552</v>
      </c>
      <c r="R10" s="21">
        <v>2.594364</v>
      </c>
      <c r="S10" s="21"/>
      <c r="T10" s="21"/>
      <c r="U10" s="21"/>
      <c r="V10" s="21"/>
      <c r="W10" s="21">
        <v>2.558819</v>
      </c>
      <c r="X10" s="21"/>
      <c r="Y10" s="21"/>
      <c r="Z10" s="21">
        <v>3.96722</v>
      </c>
      <c r="AA10" s="21">
        <v>3.55132</v>
      </c>
      <c r="AB10" s="21">
        <v>2.299972</v>
      </c>
    </row>
    <row r="11" spans="1:28" ht="12.75">
      <c r="A11" s="23">
        <v>112</v>
      </c>
      <c r="B11" s="23">
        <v>9</v>
      </c>
      <c r="C11" s="23" t="s">
        <v>110</v>
      </c>
      <c r="D11" s="24">
        <v>2.851413</v>
      </c>
      <c r="E11">
        <v>112</v>
      </c>
      <c r="F11">
        <v>3</v>
      </c>
      <c r="G11" s="25">
        <v>0.0987123</v>
      </c>
      <c r="H11" s="21">
        <v>3.089837</v>
      </c>
      <c r="I11" s="21">
        <v>2.700869</v>
      </c>
      <c r="J11" s="26">
        <v>2.721757</v>
      </c>
      <c r="K11" s="26">
        <v>2.981068</v>
      </c>
      <c r="L11" s="21"/>
      <c r="M11" s="21"/>
      <c r="N11" s="21"/>
      <c r="O11" s="21">
        <v>3.089837</v>
      </c>
      <c r="P11" s="21"/>
      <c r="Q11" s="21">
        <v>2.763531</v>
      </c>
      <c r="R11" s="21"/>
      <c r="S11" s="21"/>
      <c r="T11" s="21"/>
      <c r="U11" s="21"/>
      <c r="V11" s="21"/>
      <c r="W11" s="21"/>
      <c r="X11" s="21"/>
      <c r="Y11" s="21">
        <v>2.700869</v>
      </c>
      <c r="Z11" s="21"/>
      <c r="AA11" s="21"/>
      <c r="AB11" s="21"/>
    </row>
    <row r="12" spans="1:28" ht="12.75">
      <c r="A12" s="23">
        <v>112</v>
      </c>
      <c r="B12" s="23">
        <v>9</v>
      </c>
      <c r="C12" s="23" t="s">
        <v>104</v>
      </c>
      <c r="D12" s="24">
        <v>2.878946</v>
      </c>
      <c r="E12">
        <v>112</v>
      </c>
      <c r="F12">
        <v>8</v>
      </c>
      <c r="G12" s="25">
        <v>0.1309165</v>
      </c>
      <c r="H12" s="21">
        <v>3.516655</v>
      </c>
      <c r="I12" s="21">
        <v>2.464046</v>
      </c>
      <c r="J12" s="26">
        <v>2.669806</v>
      </c>
      <c r="K12" s="26">
        <v>3.099379</v>
      </c>
      <c r="L12" s="21"/>
      <c r="M12" s="21"/>
      <c r="N12" s="21"/>
      <c r="O12" s="21">
        <v>3.516655</v>
      </c>
      <c r="P12" s="21">
        <v>3.189486</v>
      </c>
      <c r="Q12" s="21">
        <v>2.464046</v>
      </c>
      <c r="R12" s="21">
        <v>3.301163</v>
      </c>
      <c r="S12" s="21"/>
      <c r="T12" s="21"/>
      <c r="U12" s="21"/>
      <c r="V12" s="21"/>
      <c r="W12" s="21">
        <v>2.558819</v>
      </c>
      <c r="X12" s="21"/>
      <c r="Y12" s="21">
        <v>2.700869</v>
      </c>
      <c r="Z12" s="21">
        <v>2.590307</v>
      </c>
      <c r="AA12" s="21">
        <v>2.710225</v>
      </c>
      <c r="AB12" s="21"/>
    </row>
    <row r="13" spans="1:28" ht="12.75">
      <c r="A13" s="23">
        <v>120</v>
      </c>
      <c r="B13" s="23">
        <v>11</v>
      </c>
      <c r="C13" s="23" t="s">
        <v>103</v>
      </c>
      <c r="D13" s="24">
        <v>2.693975</v>
      </c>
      <c r="E13">
        <v>120</v>
      </c>
      <c r="F13">
        <v>9</v>
      </c>
      <c r="G13" s="25">
        <v>0.3668375</v>
      </c>
      <c r="H13" s="21">
        <v>4.784618</v>
      </c>
      <c r="I13" s="21">
        <v>1.50348</v>
      </c>
      <c r="J13" s="26">
        <v>2.128261</v>
      </c>
      <c r="K13" s="26">
        <v>3.33662</v>
      </c>
      <c r="L13" s="21"/>
      <c r="M13" s="21"/>
      <c r="N13" s="21"/>
      <c r="O13" s="21">
        <v>2.236539</v>
      </c>
      <c r="P13" s="21">
        <v>1.876116</v>
      </c>
      <c r="Q13" s="21">
        <v>1.922519</v>
      </c>
      <c r="R13" s="21">
        <v>1.50348</v>
      </c>
      <c r="S13" s="21">
        <v>4.784618</v>
      </c>
      <c r="T13" s="21">
        <v>4.454003</v>
      </c>
      <c r="U13" s="21"/>
      <c r="V13" s="21"/>
      <c r="W13" s="21">
        <v>1.950985</v>
      </c>
      <c r="X13" s="21"/>
      <c r="Y13" s="21"/>
      <c r="Z13" s="21">
        <v>2.539317</v>
      </c>
      <c r="AA13" s="21"/>
      <c r="AB13" s="21">
        <v>2.978202</v>
      </c>
    </row>
    <row r="14" spans="1:28" ht="12.75">
      <c r="A14" s="23">
        <v>129</v>
      </c>
      <c r="B14" s="23">
        <v>12</v>
      </c>
      <c r="C14" s="23" t="s">
        <v>118</v>
      </c>
      <c r="D14" s="24">
        <v>2.628996</v>
      </c>
      <c r="E14">
        <v>129</v>
      </c>
      <c r="F14">
        <v>8</v>
      </c>
      <c r="G14" s="25">
        <v>0.1602818</v>
      </c>
      <c r="H14" s="21">
        <v>3.516655</v>
      </c>
      <c r="I14" s="21">
        <v>1.950985</v>
      </c>
      <c r="J14" s="26">
        <v>2.372672</v>
      </c>
      <c r="K14" s="26">
        <v>2.905912</v>
      </c>
      <c r="L14" s="21"/>
      <c r="M14" s="21">
        <v>2.117112</v>
      </c>
      <c r="N14" s="21"/>
      <c r="O14" s="21">
        <v>3.516655</v>
      </c>
      <c r="P14" s="21"/>
      <c r="Q14" s="21">
        <v>2.811316</v>
      </c>
      <c r="R14" s="21">
        <v>2.594364</v>
      </c>
      <c r="S14" s="21"/>
      <c r="T14" s="21"/>
      <c r="U14" s="21"/>
      <c r="V14" s="21"/>
      <c r="W14" s="21">
        <v>1.950985</v>
      </c>
      <c r="X14" s="21"/>
      <c r="Y14" s="21">
        <v>2.700869</v>
      </c>
      <c r="Z14" s="21">
        <v>2.429752</v>
      </c>
      <c r="AA14" s="21">
        <v>2.910913</v>
      </c>
      <c r="AB14" s="21"/>
    </row>
    <row r="15" spans="1:28" ht="12.75">
      <c r="A15" s="23">
        <v>143</v>
      </c>
      <c r="B15" s="23">
        <v>13</v>
      </c>
      <c r="C15" s="23" t="s">
        <v>129</v>
      </c>
      <c r="D15" s="24">
        <v>2.375235</v>
      </c>
      <c r="E15">
        <v>143</v>
      </c>
      <c r="F15">
        <v>8</v>
      </c>
      <c r="G15" s="25">
        <v>0.1949551</v>
      </c>
      <c r="H15" s="21">
        <v>3.441543</v>
      </c>
      <c r="I15" s="21">
        <v>1.922519</v>
      </c>
      <c r="J15" s="26">
        <v>2.060979</v>
      </c>
      <c r="K15" s="26">
        <v>2.713543</v>
      </c>
      <c r="L15" s="21"/>
      <c r="M15" s="21"/>
      <c r="N15" s="21"/>
      <c r="O15" s="21">
        <v>2.236539</v>
      </c>
      <c r="P15" s="21">
        <v>3.189486</v>
      </c>
      <c r="Q15" s="21">
        <v>1.922519</v>
      </c>
      <c r="R15" s="21">
        <v>2.084189</v>
      </c>
      <c r="S15" s="21"/>
      <c r="T15" s="21"/>
      <c r="U15" s="21"/>
      <c r="V15" s="21"/>
      <c r="W15" s="21">
        <v>1.950985</v>
      </c>
      <c r="X15" s="21"/>
      <c r="Y15" s="21">
        <v>2.154731</v>
      </c>
      <c r="Z15" s="21">
        <v>2.021888</v>
      </c>
      <c r="AA15" s="21">
        <v>3.441543</v>
      </c>
      <c r="AB15" s="21"/>
    </row>
    <row r="16" spans="1:28" ht="12.75">
      <c r="A16" s="23">
        <v>143</v>
      </c>
      <c r="B16" s="23">
        <v>13</v>
      </c>
      <c r="C16" s="23" t="s">
        <v>122</v>
      </c>
      <c r="D16" s="24">
        <v>2.418323</v>
      </c>
      <c r="E16">
        <v>143</v>
      </c>
      <c r="F16">
        <v>4</v>
      </c>
      <c r="G16" s="25">
        <v>0.0973716</v>
      </c>
      <c r="H16" s="21">
        <v>2.56624</v>
      </c>
      <c r="I16" s="21">
        <v>2.084189</v>
      </c>
      <c r="J16" s="26">
        <v>2.274117</v>
      </c>
      <c r="K16" s="26">
        <v>2.560674</v>
      </c>
      <c r="L16" s="21"/>
      <c r="M16" s="21"/>
      <c r="N16" s="21"/>
      <c r="O16" s="21">
        <v>2.56624</v>
      </c>
      <c r="P16" s="21"/>
      <c r="Q16" s="21">
        <v>2.464046</v>
      </c>
      <c r="R16" s="21">
        <v>2.084189</v>
      </c>
      <c r="S16" s="21"/>
      <c r="T16" s="21"/>
      <c r="U16" s="21"/>
      <c r="V16" s="21"/>
      <c r="W16" s="21">
        <v>2.558819</v>
      </c>
      <c r="X16" s="21"/>
      <c r="Y16" s="21"/>
      <c r="Z16" s="21"/>
      <c r="AA16" s="21"/>
      <c r="AB16" s="21"/>
    </row>
    <row r="17" spans="1:28" ht="12.75">
      <c r="A17" s="23">
        <v>143</v>
      </c>
      <c r="B17" s="23">
        <v>13</v>
      </c>
      <c r="C17" s="23" t="s">
        <v>156</v>
      </c>
      <c r="D17" s="24">
        <v>2.448757</v>
      </c>
      <c r="E17">
        <v>143</v>
      </c>
      <c r="F17">
        <v>11</v>
      </c>
      <c r="G17" s="25">
        <v>0.2228715</v>
      </c>
      <c r="H17" s="21">
        <v>4.478443</v>
      </c>
      <c r="I17" s="21">
        <v>1.876116</v>
      </c>
      <c r="J17" s="26">
        <v>2.123635</v>
      </c>
      <c r="K17" s="26">
        <v>2.849312</v>
      </c>
      <c r="L17" s="21"/>
      <c r="M17" s="21"/>
      <c r="N17" s="21"/>
      <c r="O17" s="21">
        <v>2.236539</v>
      </c>
      <c r="P17" s="21">
        <v>1.876116</v>
      </c>
      <c r="Q17" s="21">
        <v>1.922519</v>
      </c>
      <c r="R17" s="21">
        <v>2.084189</v>
      </c>
      <c r="S17" s="21">
        <v>2.219204</v>
      </c>
      <c r="T17" s="21">
        <v>1.938191</v>
      </c>
      <c r="U17" s="21"/>
      <c r="V17" s="21"/>
      <c r="W17" s="21">
        <v>2.558819</v>
      </c>
      <c r="X17" s="21">
        <v>4.478443</v>
      </c>
      <c r="Y17" s="21"/>
      <c r="Z17" s="21">
        <v>2.328067</v>
      </c>
      <c r="AA17" s="21">
        <v>2.06163</v>
      </c>
      <c r="AB17" s="21">
        <v>3.232607</v>
      </c>
    </row>
    <row r="18" spans="1:28" ht="12.75">
      <c r="A18" s="23">
        <v>152</v>
      </c>
      <c r="B18" s="23">
        <v>16</v>
      </c>
      <c r="C18" s="23" t="s">
        <v>157</v>
      </c>
      <c r="D18" s="24">
        <v>2.271689</v>
      </c>
      <c r="E18">
        <v>152</v>
      </c>
      <c r="F18">
        <v>7</v>
      </c>
      <c r="G18" s="25">
        <v>0.2848879</v>
      </c>
      <c r="H18" s="21">
        <v>3.642444</v>
      </c>
      <c r="I18" s="21">
        <v>1.481738</v>
      </c>
      <c r="J18" s="26">
        <v>1.813426</v>
      </c>
      <c r="K18" s="26">
        <v>2.761562</v>
      </c>
      <c r="L18" s="21"/>
      <c r="M18" s="21">
        <v>2.117112</v>
      </c>
      <c r="N18" s="21"/>
      <c r="O18" s="21">
        <v>1.481738</v>
      </c>
      <c r="P18" s="21"/>
      <c r="Q18" s="21">
        <v>2.252666</v>
      </c>
      <c r="R18" s="21">
        <v>1.50348</v>
      </c>
      <c r="S18" s="21"/>
      <c r="T18" s="21"/>
      <c r="U18" s="21"/>
      <c r="V18" s="21"/>
      <c r="W18" s="21"/>
      <c r="X18" s="21"/>
      <c r="Y18" s="21">
        <v>1.817989</v>
      </c>
      <c r="Z18" s="21">
        <v>3.086394</v>
      </c>
      <c r="AA18" s="21">
        <v>3.642444</v>
      </c>
      <c r="AB18" s="21"/>
    </row>
    <row r="19" spans="1:28" ht="12.75">
      <c r="A19" s="23">
        <v>152</v>
      </c>
      <c r="B19" s="23">
        <v>16</v>
      </c>
      <c r="C19" s="23" t="s">
        <v>136</v>
      </c>
      <c r="D19" s="24">
        <v>2.296875</v>
      </c>
      <c r="E19">
        <v>152</v>
      </c>
      <c r="F19">
        <v>10</v>
      </c>
      <c r="G19" s="25">
        <v>0.0990442</v>
      </c>
      <c r="H19" s="21">
        <v>2.763531</v>
      </c>
      <c r="I19" s="21">
        <v>1.839337</v>
      </c>
      <c r="J19" s="26">
        <v>2.135612</v>
      </c>
      <c r="K19" s="26">
        <v>2.460901</v>
      </c>
      <c r="L19" s="21"/>
      <c r="M19" s="21"/>
      <c r="N19" s="21"/>
      <c r="O19" s="21">
        <v>2.236539</v>
      </c>
      <c r="P19" s="21">
        <v>1.876116</v>
      </c>
      <c r="Q19" s="21">
        <v>2.763531</v>
      </c>
      <c r="R19" s="21">
        <v>2.594364</v>
      </c>
      <c r="S19" s="21">
        <v>2.655763</v>
      </c>
      <c r="T19" s="21">
        <v>1.839337</v>
      </c>
      <c r="U19" s="21"/>
      <c r="V19" s="21"/>
      <c r="W19" s="21">
        <v>2.558819</v>
      </c>
      <c r="X19" s="21"/>
      <c r="Y19" s="21"/>
      <c r="Z19" s="21">
        <v>2.06163</v>
      </c>
      <c r="AA19" s="21">
        <v>2.147911</v>
      </c>
      <c r="AB19" s="21">
        <v>2.234744</v>
      </c>
    </row>
    <row r="20" spans="1:28" ht="12.75">
      <c r="A20" s="23">
        <v>164</v>
      </c>
      <c r="B20" s="23">
        <v>18</v>
      </c>
      <c r="C20" s="23" t="s">
        <v>159</v>
      </c>
      <c r="D20" s="24">
        <v>2.119878</v>
      </c>
      <c r="E20">
        <v>164</v>
      </c>
      <c r="F20">
        <v>8</v>
      </c>
      <c r="G20" s="25">
        <v>0.0892493</v>
      </c>
      <c r="H20" s="21">
        <v>2.594364</v>
      </c>
      <c r="I20" s="21">
        <v>1.652712</v>
      </c>
      <c r="J20" s="26">
        <v>1.972417</v>
      </c>
      <c r="K20" s="26">
        <v>2.264243</v>
      </c>
      <c r="L20" s="21"/>
      <c r="M20" s="21">
        <v>2.117112</v>
      </c>
      <c r="N20" s="21"/>
      <c r="O20" s="21">
        <v>2.026212</v>
      </c>
      <c r="P20" s="21"/>
      <c r="Q20" s="21">
        <v>2.252666</v>
      </c>
      <c r="R20" s="21">
        <v>2.594364</v>
      </c>
      <c r="S20" s="21"/>
      <c r="T20" s="21"/>
      <c r="U20" s="21"/>
      <c r="V20" s="21"/>
      <c r="W20" s="21"/>
      <c r="X20" s="21"/>
      <c r="Y20" s="21">
        <v>2.154731</v>
      </c>
      <c r="Z20" s="21">
        <v>2.212817</v>
      </c>
      <c r="AA20" s="21">
        <v>1.652712</v>
      </c>
      <c r="AB20" s="21">
        <v>1.948407</v>
      </c>
    </row>
    <row r="21" spans="1:28" ht="12.75">
      <c r="A21" s="23">
        <v>177</v>
      </c>
      <c r="B21" s="23">
        <v>19</v>
      </c>
      <c r="C21" s="23" t="s">
        <v>166</v>
      </c>
      <c r="D21" s="24">
        <v>1.603173</v>
      </c>
      <c r="E21">
        <v>177</v>
      </c>
      <c r="F21">
        <v>3</v>
      </c>
      <c r="G21" s="25">
        <v>0.1169831</v>
      </c>
      <c r="H21" s="21">
        <v>1.885931</v>
      </c>
      <c r="I21" s="21">
        <v>1.420108</v>
      </c>
      <c r="J21" s="26">
        <v>1.447899</v>
      </c>
      <c r="K21" s="26">
        <v>1.758448</v>
      </c>
      <c r="L21" s="21"/>
      <c r="M21" s="21"/>
      <c r="N21" s="21"/>
      <c r="O21" s="21">
        <v>1.885931</v>
      </c>
      <c r="P21" s="21"/>
      <c r="Q21" s="21">
        <v>1.420108</v>
      </c>
      <c r="R21" s="21">
        <v>1.50348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>
      <c r="A22" s="23">
        <v>177</v>
      </c>
      <c r="B22" s="23">
        <v>19</v>
      </c>
      <c r="C22" s="23" t="s">
        <v>167</v>
      </c>
      <c r="D22" s="24">
        <v>1.624563</v>
      </c>
      <c r="E22">
        <v>177</v>
      </c>
      <c r="F22">
        <v>6</v>
      </c>
      <c r="G22" s="25">
        <v>0.1066654</v>
      </c>
      <c r="H22" s="21">
        <v>2.084189</v>
      </c>
      <c r="I22" s="21">
        <v>1.367659</v>
      </c>
      <c r="J22" s="26">
        <v>1.451355</v>
      </c>
      <c r="K22" s="26">
        <v>1.809714</v>
      </c>
      <c r="L22" s="21"/>
      <c r="M22" s="21">
        <v>1.517568</v>
      </c>
      <c r="N22" s="21"/>
      <c r="O22" s="21">
        <v>1.481738</v>
      </c>
      <c r="P22" s="21">
        <v>1.876116</v>
      </c>
      <c r="Q22" s="21">
        <v>1.420108</v>
      </c>
      <c r="R22" s="21">
        <v>2.084189</v>
      </c>
      <c r="S22" s="21"/>
      <c r="T22" s="21"/>
      <c r="U22" s="21"/>
      <c r="V22" s="21"/>
      <c r="W22" s="21"/>
      <c r="X22" s="21"/>
      <c r="Y22" s="21">
        <v>1.367659</v>
      </c>
      <c r="Z22" s="21"/>
      <c r="AA22" s="21"/>
      <c r="AB22" s="21"/>
    </row>
  </sheetData>
  <sheetProtection/>
  <mergeCells count="26"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L1:L2"/>
    <mergeCell ref="M1:M2"/>
    <mergeCell ref="N1:N2"/>
    <mergeCell ref="O1:O2"/>
    <mergeCell ref="F1:F2"/>
    <mergeCell ref="G1:G2"/>
    <mergeCell ref="H1:I1"/>
    <mergeCell ref="J1:K1"/>
    <mergeCell ref="A1:A2"/>
    <mergeCell ref="C1:C2"/>
    <mergeCell ref="D1:D2"/>
    <mergeCell ref="E1:E2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K32" sqref="A3:K32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2" t="s">
        <v>264</v>
      </c>
      <c r="B1" s="32" t="s">
        <v>275</v>
      </c>
      <c r="C1" s="28" t="s">
        <v>265</v>
      </c>
      <c r="D1" s="28" t="s">
        <v>274</v>
      </c>
      <c r="E1" s="32" t="s">
        <v>264</v>
      </c>
      <c r="F1" s="27" t="s">
        <v>266</v>
      </c>
      <c r="G1" s="28" t="s">
        <v>267</v>
      </c>
      <c r="H1" s="29" t="s">
        <v>268</v>
      </c>
      <c r="I1" s="30"/>
      <c r="J1" s="29" t="s">
        <v>269</v>
      </c>
      <c r="K1" s="31"/>
      <c r="L1" s="36" t="s">
        <v>247</v>
      </c>
      <c r="M1" s="34" t="s">
        <v>248</v>
      </c>
      <c r="N1" s="34" t="s">
        <v>249</v>
      </c>
      <c r="O1" s="34" t="s">
        <v>250</v>
      </c>
      <c r="P1" s="34" t="s">
        <v>251</v>
      </c>
      <c r="Q1" s="34" t="s">
        <v>252</v>
      </c>
      <c r="R1" s="34" t="s">
        <v>253</v>
      </c>
      <c r="S1" s="34" t="s">
        <v>254</v>
      </c>
      <c r="T1" s="34" t="s">
        <v>255</v>
      </c>
      <c r="U1" s="34" t="s">
        <v>256</v>
      </c>
      <c r="V1" s="34" t="s">
        <v>257</v>
      </c>
      <c r="W1" s="34" t="s">
        <v>258</v>
      </c>
      <c r="X1" s="34" t="s">
        <v>259</v>
      </c>
      <c r="Y1" s="34" t="s">
        <v>260</v>
      </c>
      <c r="Z1" s="34" t="s">
        <v>261</v>
      </c>
      <c r="AA1" s="34" t="s">
        <v>262</v>
      </c>
      <c r="AB1" s="34" t="s">
        <v>263</v>
      </c>
    </row>
    <row r="2" spans="1:28" ht="27" customHeight="1" thickBot="1">
      <c r="A2" s="32"/>
      <c r="B2" s="32" t="s">
        <v>275</v>
      </c>
      <c r="C2" s="33"/>
      <c r="D2" s="33"/>
      <c r="E2" s="32"/>
      <c r="F2" s="27"/>
      <c r="G2" s="33"/>
      <c r="H2" s="18" t="s">
        <v>270</v>
      </c>
      <c r="I2" s="18" t="s">
        <v>271</v>
      </c>
      <c r="J2" s="19" t="s">
        <v>272</v>
      </c>
      <c r="K2" s="20" t="s">
        <v>273</v>
      </c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2.75">
      <c r="A3" s="23">
        <v>2</v>
      </c>
      <c r="B3" s="23">
        <v>1</v>
      </c>
      <c r="C3" s="23" t="s">
        <v>1</v>
      </c>
      <c r="D3" s="24">
        <v>9.39208</v>
      </c>
      <c r="E3">
        <v>2</v>
      </c>
      <c r="F3">
        <v>8</v>
      </c>
      <c r="G3" s="25">
        <v>0.0546932</v>
      </c>
      <c r="H3" s="21">
        <v>9.530385</v>
      </c>
      <c r="I3" s="21">
        <v>9.133939</v>
      </c>
      <c r="J3" s="26">
        <v>9.297147</v>
      </c>
      <c r="K3" s="26">
        <v>9.476947</v>
      </c>
      <c r="L3" s="21"/>
      <c r="M3" s="21"/>
      <c r="N3" s="21">
        <v>9.167364</v>
      </c>
      <c r="O3" s="21"/>
      <c r="P3" s="21">
        <v>9.133939</v>
      </c>
      <c r="Q3" s="21"/>
      <c r="R3" s="21">
        <v>9.318035</v>
      </c>
      <c r="S3" s="21">
        <v>9.530385</v>
      </c>
      <c r="T3" s="21">
        <v>9.530385</v>
      </c>
      <c r="U3" s="21"/>
      <c r="V3" s="21"/>
      <c r="W3" s="21">
        <v>9.476295</v>
      </c>
      <c r="X3" s="21"/>
      <c r="Y3" s="21"/>
      <c r="Z3" s="21">
        <v>9.449851</v>
      </c>
      <c r="AA3" s="21">
        <v>9.530385</v>
      </c>
      <c r="AB3" s="21"/>
    </row>
    <row r="4" spans="1:28" ht="12.75">
      <c r="A4" s="23">
        <v>2</v>
      </c>
      <c r="B4" s="23">
        <v>1</v>
      </c>
      <c r="C4" s="23" t="s">
        <v>4</v>
      </c>
      <c r="D4" s="24">
        <v>9.403927</v>
      </c>
      <c r="E4">
        <v>2</v>
      </c>
      <c r="F4">
        <v>8</v>
      </c>
      <c r="G4" s="25">
        <v>0.0689757</v>
      </c>
      <c r="H4" s="21">
        <v>9.791739</v>
      </c>
      <c r="I4" s="21">
        <v>9.133939</v>
      </c>
      <c r="J4" s="26">
        <v>9.294209</v>
      </c>
      <c r="K4" s="26">
        <v>9.520815</v>
      </c>
      <c r="L4" s="21"/>
      <c r="M4" s="21"/>
      <c r="N4" s="21">
        <v>9.167364</v>
      </c>
      <c r="O4" s="21"/>
      <c r="P4" s="21">
        <v>9.133939</v>
      </c>
      <c r="Q4" s="21"/>
      <c r="R4" s="21">
        <v>9.318035</v>
      </c>
      <c r="S4" s="21">
        <v>9.48072</v>
      </c>
      <c r="T4" s="21">
        <v>9.498153</v>
      </c>
      <c r="U4" s="21"/>
      <c r="V4" s="21"/>
      <c r="W4" s="21">
        <v>9.791739</v>
      </c>
      <c r="X4" s="21"/>
      <c r="Y4" s="21"/>
      <c r="Z4" s="21">
        <v>9.420731</v>
      </c>
      <c r="AA4" s="21">
        <v>9.420731</v>
      </c>
      <c r="AB4" s="21"/>
    </row>
    <row r="5" spans="1:28" ht="12.75">
      <c r="A5" s="23">
        <v>4</v>
      </c>
      <c r="B5" s="23">
        <v>3</v>
      </c>
      <c r="C5" s="23" t="s">
        <v>5</v>
      </c>
      <c r="D5" s="24">
        <v>9.298488</v>
      </c>
      <c r="E5">
        <v>4</v>
      </c>
      <c r="F5">
        <v>9</v>
      </c>
      <c r="G5" s="25">
        <v>0.0768482</v>
      </c>
      <c r="H5" s="21">
        <v>9.698064</v>
      </c>
      <c r="I5" s="21">
        <v>8.944249</v>
      </c>
      <c r="J5" s="26">
        <v>9.171307</v>
      </c>
      <c r="K5" s="26">
        <v>9.425705</v>
      </c>
      <c r="L5" s="21"/>
      <c r="M5" s="21"/>
      <c r="N5" s="21">
        <v>9.698064</v>
      </c>
      <c r="O5" s="21"/>
      <c r="P5" s="21">
        <v>9.133939</v>
      </c>
      <c r="Q5" s="21"/>
      <c r="R5" s="21">
        <v>9.318035</v>
      </c>
      <c r="S5" s="21">
        <v>9.449851</v>
      </c>
      <c r="T5" s="21">
        <v>9.000706</v>
      </c>
      <c r="U5" s="21"/>
      <c r="V5" s="21"/>
      <c r="W5" s="21">
        <v>8.944249</v>
      </c>
      <c r="X5" s="21"/>
      <c r="Y5" s="21"/>
      <c r="Z5" s="21">
        <v>9.48072</v>
      </c>
      <c r="AA5" s="21">
        <v>9.449851</v>
      </c>
      <c r="AB5" s="21">
        <v>9.210973</v>
      </c>
    </row>
    <row r="6" spans="1:28" ht="12.75">
      <c r="A6" s="23">
        <v>6</v>
      </c>
      <c r="B6" s="23">
        <v>4</v>
      </c>
      <c r="C6" s="23" t="s">
        <v>10</v>
      </c>
      <c r="D6" s="24">
        <v>8.989854</v>
      </c>
      <c r="E6">
        <v>6</v>
      </c>
      <c r="F6">
        <v>9</v>
      </c>
      <c r="G6" s="25">
        <v>0.0658152</v>
      </c>
      <c r="H6" s="21">
        <v>9.318035</v>
      </c>
      <c r="I6" s="21">
        <v>8.65344</v>
      </c>
      <c r="J6" s="26">
        <v>8.87962</v>
      </c>
      <c r="K6" s="26">
        <v>9.098228</v>
      </c>
      <c r="L6" s="21"/>
      <c r="M6" s="21"/>
      <c r="N6" s="21">
        <v>8.759862</v>
      </c>
      <c r="O6" s="21"/>
      <c r="P6" s="21">
        <v>9.133939</v>
      </c>
      <c r="Q6" s="21"/>
      <c r="R6" s="21">
        <v>9.318035</v>
      </c>
      <c r="S6" s="21">
        <v>8.65344</v>
      </c>
      <c r="T6" s="21">
        <v>8.825305</v>
      </c>
      <c r="U6" s="21"/>
      <c r="V6" s="21"/>
      <c r="W6" s="21">
        <v>8.944249</v>
      </c>
      <c r="X6" s="21"/>
      <c r="Y6" s="21"/>
      <c r="Z6" s="21">
        <v>9.099897</v>
      </c>
      <c r="AA6" s="21">
        <v>9.074059</v>
      </c>
      <c r="AB6" s="21">
        <v>9.099897</v>
      </c>
    </row>
    <row r="7" spans="1:28" ht="12.75">
      <c r="A7" s="23">
        <v>7</v>
      </c>
      <c r="B7" s="23">
        <v>5</v>
      </c>
      <c r="C7" s="23" t="s">
        <v>7</v>
      </c>
      <c r="D7" s="24">
        <v>8.894497</v>
      </c>
      <c r="E7">
        <v>7</v>
      </c>
      <c r="F7">
        <v>9</v>
      </c>
      <c r="G7" s="25">
        <v>0.105207</v>
      </c>
      <c r="H7" s="21">
        <v>9.318035</v>
      </c>
      <c r="I7" s="21">
        <v>8.117478</v>
      </c>
      <c r="J7" s="26">
        <v>8.710163</v>
      </c>
      <c r="K7" s="26">
        <v>9.053493</v>
      </c>
      <c r="L7" s="21"/>
      <c r="M7" s="21"/>
      <c r="N7" s="21">
        <v>8.117478</v>
      </c>
      <c r="O7" s="21"/>
      <c r="P7" s="21">
        <v>9.133939</v>
      </c>
      <c r="Q7" s="21"/>
      <c r="R7" s="21">
        <v>9.318035</v>
      </c>
      <c r="S7" s="21">
        <v>8.938204</v>
      </c>
      <c r="T7" s="21">
        <v>9.099897</v>
      </c>
      <c r="U7" s="21"/>
      <c r="V7" s="21"/>
      <c r="W7" s="21">
        <v>8.944249</v>
      </c>
      <c r="X7" s="21"/>
      <c r="Y7" s="21"/>
      <c r="Z7" s="21">
        <v>8.735157</v>
      </c>
      <c r="AA7" s="21">
        <v>8.825305</v>
      </c>
      <c r="AB7" s="21">
        <v>8.938204</v>
      </c>
    </row>
    <row r="8" spans="1:28" ht="12.75">
      <c r="A8" s="23">
        <v>8</v>
      </c>
      <c r="B8" s="23">
        <v>6</v>
      </c>
      <c r="C8" s="23" t="s">
        <v>9</v>
      </c>
      <c r="D8" s="24">
        <v>8.801674</v>
      </c>
      <c r="E8">
        <v>8</v>
      </c>
      <c r="F8">
        <v>8</v>
      </c>
      <c r="G8" s="25">
        <v>0.216323</v>
      </c>
      <c r="H8" s="21">
        <v>9.449851</v>
      </c>
      <c r="I8" s="21">
        <v>7.530872</v>
      </c>
      <c r="J8" s="26">
        <v>8.41923</v>
      </c>
      <c r="K8" s="26">
        <v>9.127975</v>
      </c>
      <c r="L8" s="21"/>
      <c r="M8" s="21"/>
      <c r="N8" s="21">
        <v>9.167364</v>
      </c>
      <c r="O8" s="21"/>
      <c r="P8" s="21">
        <v>9.133939</v>
      </c>
      <c r="Q8" s="21"/>
      <c r="R8" s="21">
        <v>7.530872</v>
      </c>
      <c r="S8" s="21">
        <v>9.099897</v>
      </c>
      <c r="T8" s="21">
        <v>9.449851</v>
      </c>
      <c r="U8" s="21"/>
      <c r="V8" s="21"/>
      <c r="W8" s="21">
        <v>8.092558</v>
      </c>
      <c r="X8" s="21"/>
      <c r="Y8" s="21"/>
      <c r="Z8" s="21">
        <v>9.000706</v>
      </c>
      <c r="AA8" s="21">
        <v>8.938204</v>
      </c>
      <c r="AB8" s="21"/>
    </row>
    <row r="9" spans="1:28" ht="12.75">
      <c r="A9" s="23">
        <v>11</v>
      </c>
      <c r="B9" s="23">
        <v>7</v>
      </c>
      <c r="C9" s="23" t="s">
        <v>12</v>
      </c>
      <c r="D9" s="24">
        <v>8.50703</v>
      </c>
      <c r="E9">
        <v>11</v>
      </c>
      <c r="F9">
        <v>8</v>
      </c>
      <c r="G9" s="25">
        <v>0.2536243</v>
      </c>
      <c r="H9" s="21">
        <v>9.099897</v>
      </c>
      <c r="I9" s="21">
        <v>7.063669</v>
      </c>
      <c r="J9" s="26">
        <v>8.065935</v>
      </c>
      <c r="K9" s="26">
        <v>8.910046</v>
      </c>
      <c r="L9" s="21"/>
      <c r="M9" s="21"/>
      <c r="N9" s="21">
        <v>8.759862</v>
      </c>
      <c r="O9" s="21"/>
      <c r="P9" s="21">
        <v>7.063669</v>
      </c>
      <c r="Q9" s="21"/>
      <c r="R9" s="21">
        <v>7.530872</v>
      </c>
      <c r="S9" s="21">
        <v>9.000706</v>
      </c>
      <c r="T9" s="21">
        <v>8.938204</v>
      </c>
      <c r="U9" s="21"/>
      <c r="V9" s="21"/>
      <c r="W9" s="21">
        <v>8.944249</v>
      </c>
      <c r="X9" s="21"/>
      <c r="Y9" s="21"/>
      <c r="Z9" s="21">
        <v>8.718776</v>
      </c>
      <c r="AA9" s="21">
        <v>9.099897</v>
      </c>
      <c r="AB9" s="21"/>
    </row>
    <row r="10" spans="1:28" ht="12.75">
      <c r="A10" s="23">
        <v>13</v>
      </c>
      <c r="B10" s="23">
        <v>8</v>
      </c>
      <c r="C10" s="23" t="s">
        <v>11</v>
      </c>
      <c r="D10" s="24">
        <v>8.274027</v>
      </c>
      <c r="E10">
        <v>13</v>
      </c>
      <c r="F10">
        <v>8</v>
      </c>
      <c r="G10" s="25">
        <v>0.2703263</v>
      </c>
      <c r="H10" s="21">
        <v>9.476295</v>
      </c>
      <c r="I10" s="21">
        <v>7.063669</v>
      </c>
      <c r="J10" s="26">
        <v>7.83474</v>
      </c>
      <c r="K10" s="26">
        <v>8.724485</v>
      </c>
      <c r="L10" s="21"/>
      <c r="M10" s="21"/>
      <c r="N10" s="21">
        <v>9.167364</v>
      </c>
      <c r="O10" s="21"/>
      <c r="P10" s="21">
        <v>7.063669</v>
      </c>
      <c r="Q10" s="21"/>
      <c r="R10" s="21">
        <v>7.530872</v>
      </c>
      <c r="S10" s="21">
        <v>7.967392</v>
      </c>
      <c r="T10" s="21">
        <v>8.076194</v>
      </c>
      <c r="U10" s="21"/>
      <c r="V10" s="21"/>
      <c r="W10" s="21">
        <v>9.476295</v>
      </c>
      <c r="X10" s="21"/>
      <c r="Y10" s="21"/>
      <c r="Z10" s="21">
        <v>8.825305</v>
      </c>
      <c r="AA10" s="21">
        <v>8.085124</v>
      </c>
      <c r="AB10" s="21"/>
    </row>
    <row r="11" spans="1:28" ht="12.75">
      <c r="A11" s="23">
        <v>14</v>
      </c>
      <c r="B11" s="23">
        <v>9</v>
      </c>
      <c r="C11" s="23" t="s">
        <v>16</v>
      </c>
      <c r="D11" s="24">
        <v>8.046144</v>
      </c>
      <c r="E11">
        <v>14</v>
      </c>
      <c r="F11">
        <v>10</v>
      </c>
      <c r="G11" s="25">
        <v>0.1840346</v>
      </c>
      <c r="H11" s="21">
        <v>9.133939</v>
      </c>
      <c r="I11" s="21">
        <v>7.065256</v>
      </c>
      <c r="J11" s="26">
        <v>7.752555</v>
      </c>
      <c r="K11" s="26">
        <v>8.35391</v>
      </c>
      <c r="L11" s="21"/>
      <c r="M11" s="21"/>
      <c r="N11" s="21">
        <v>8.117478</v>
      </c>
      <c r="O11" s="21"/>
      <c r="P11" s="21">
        <v>9.133939</v>
      </c>
      <c r="Q11" s="21"/>
      <c r="R11" s="21">
        <v>7.530872</v>
      </c>
      <c r="S11" s="21">
        <v>8.150993</v>
      </c>
      <c r="T11" s="21">
        <v>7.871579</v>
      </c>
      <c r="U11" s="21"/>
      <c r="V11" s="21"/>
      <c r="W11" s="21">
        <v>8.944249</v>
      </c>
      <c r="X11" s="21">
        <v>7.871579</v>
      </c>
      <c r="Y11" s="21"/>
      <c r="Z11" s="21">
        <v>7.065256</v>
      </c>
      <c r="AA11" s="21">
        <v>8.076194</v>
      </c>
      <c r="AB11" s="21">
        <v>7.699308</v>
      </c>
    </row>
    <row r="12" spans="1:28" ht="12.75">
      <c r="A12" s="23">
        <v>16</v>
      </c>
      <c r="B12" s="23">
        <v>10</v>
      </c>
      <c r="C12" s="23" t="s">
        <v>15</v>
      </c>
      <c r="D12" s="24">
        <v>7.786903</v>
      </c>
      <c r="E12">
        <v>16</v>
      </c>
      <c r="F12">
        <v>10</v>
      </c>
      <c r="G12" s="25">
        <v>0.2411189</v>
      </c>
      <c r="H12" s="21">
        <v>8.944249</v>
      </c>
      <c r="I12" s="21">
        <v>6.696539</v>
      </c>
      <c r="J12" s="26">
        <v>7.413513</v>
      </c>
      <c r="K12" s="26">
        <v>8.201601</v>
      </c>
      <c r="L12" s="21"/>
      <c r="M12" s="21"/>
      <c r="N12" s="21">
        <v>8.117478</v>
      </c>
      <c r="O12" s="21"/>
      <c r="P12" s="21">
        <v>7.063669</v>
      </c>
      <c r="Q12" s="21"/>
      <c r="R12" s="21">
        <v>7.530872</v>
      </c>
      <c r="S12" s="21">
        <v>8.825305</v>
      </c>
      <c r="T12" s="21">
        <v>7.065256</v>
      </c>
      <c r="U12" s="21"/>
      <c r="V12" s="21"/>
      <c r="W12" s="21">
        <v>8.944249</v>
      </c>
      <c r="X12" s="21">
        <v>8.076194</v>
      </c>
      <c r="Y12" s="21"/>
      <c r="Z12" s="21">
        <v>7.093023</v>
      </c>
      <c r="AA12" s="21">
        <v>6.696539</v>
      </c>
      <c r="AB12" s="21">
        <v>8.456448</v>
      </c>
    </row>
    <row r="13" spans="1:28" ht="12.75">
      <c r="A13" s="23">
        <v>16</v>
      </c>
      <c r="B13" s="23">
        <v>10</v>
      </c>
      <c r="C13" s="23" t="s">
        <v>20</v>
      </c>
      <c r="D13" s="24">
        <v>7.775084</v>
      </c>
      <c r="E13">
        <v>16</v>
      </c>
      <c r="F13">
        <v>10</v>
      </c>
      <c r="G13" s="25">
        <v>0.1490973</v>
      </c>
      <c r="H13" s="21">
        <v>8.293952</v>
      </c>
      <c r="I13" s="21">
        <v>7.063669</v>
      </c>
      <c r="J13" s="26">
        <v>7.52221</v>
      </c>
      <c r="K13" s="26">
        <v>8.013598</v>
      </c>
      <c r="L13" s="21"/>
      <c r="M13" s="21"/>
      <c r="N13" s="21">
        <v>8.117478</v>
      </c>
      <c r="O13" s="21"/>
      <c r="P13" s="21">
        <v>7.063669</v>
      </c>
      <c r="Q13" s="21"/>
      <c r="R13" s="21">
        <v>7.530872</v>
      </c>
      <c r="S13" s="21">
        <v>7.871579</v>
      </c>
      <c r="T13" s="21">
        <v>8.150993</v>
      </c>
      <c r="U13" s="21"/>
      <c r="V13" s="21"/>
      <c r="W13" s="21">
        <v>7.273821</v>
      </c>
      <c r="X13" s="21">
        <v>8.191609</v>
      </c>
      <c r="Y13" s="21"/>
      <c r="Z13" s="21">
        <v>8.293952</v>
      </c>
      <c r="AA13" s="21">
        <v>8.191609</v>
      </c>
      <c r="AB13" s="21">
        <v>7.065256</v>
      </c>
    </row>
    <row r="14" spans="1:28" ht="12.75">
      <c r="A14" s="23">
        <v>19</v>
      </c>
      <c r="B14" s="23">
        <v>12</v>
      </c>
      <c r="C14" s="23" t="s">
        <v>22</v>
      </c>
      <c r="D14" s="24">
        <v>7.487431</v>
      </c>
      <c r="E14">
        <v>19</v>
      </c>
      <c r="F14">
        <v>9</v>
      </c>
      <c r="G14" s="25">
        <v>0.2100711</v>
      </c>
      <c r="H14" s="21">
        <v>8.944249</v>
      </c>
      <c r="I14" s="21">
        <v>6.696539</v>
      </c>
      <c r="J14" s="26">
        <v>7.164905</v>
      </c>
      <c r="K14" s="26">
        <v>7.853338</v>
      </c>
      <c r="L14" s="21"/>
      <c r="M14" s="21"/>
      <c r="N14" s="21">
        <v>8.117478</v>
      </c>
      <c r="O14" s="21"/>
      <c r="P14" s="21">
        <v>7.063669</v>
      </c>
      <c r="Q14" s="21"/>
      <c r="R14" s="21">
        <v>7.530872</v>
      </c>
      <c r="S14" s="21">
        <v>7.065256</v>
      </c>
      <c r="T14" s="21">
        <v>7.337774</v>
      </c>
      <c r="U14" s="21"/>
      <c r="V14" s="21"/>
      <c r="W14" s="21">
        <v>8.944249</v>
      </c>
      <c r="X14" s="21"/>
      <c r="Y14" s="21"/>
      <c r="Z14" s="21">
        <v>6.696539</v>
      </c>
      <c r="AA14" s="21">
        <v>7.315519</v>
      </c>
      <c r="AB14" s="21">
        <v>7.315519</v>
      </c>
    </row>
    <row r="15" spans="1:28" ht="12.75">
      <c r="A15" s="23">
        <v>19</v>
      </c>
      <c r="B15" s="23">
        <v>12</v>
      </c>
      <c r="C15" s="23" t="s">
        <v>14</v>
      </c>
      <c r="D15" s="24">
        <v>7.536039</v>
      </c>
      <c r="E15">
        <v>19</v>
      </c>
      <c r="F15">
        <v>8</v>
      </c>
      <c r="G15" s="25">
        <v>0.231835</v>
      </c>
      <c r="H15" s="21">
        <v>8.735157</v>
      </c>
      <c r="I15" s="21">
        <v>6.480395</v>
      </c>
      <c r="J15" s="26">
        <v>7.162666</v>
      </c>
      <c r="K15" s="26">
        <v>7.921087</v>
      </c>
      <c r="L15" s="21"/>
      <c r="M15" s="21"/>
      <c r="N15" s="21">
        <v>7.087936</v>
      </c>
      <c r="O15" s="21"/>
      <c r="P15" s="21">
        <v>7.063669</v>
      </c>
      <c r="Q15" s="21"/>
      <c r="R15" s="21">
        <v>7.530872</v>
      </c>
      <c r="S15" s="21">
        <v>8.076194</v>
      </c>
      <c r="T15" s="21">
        <v>7.442509</v>
      </c>
      <c r="U15" s="21"/>
      <c r="V15" s="21"/>
      <c r="W15" s="21">
        <v>6.480395</v>
      </c>
      <c r="X15" s="21"/>
      <c r="Y15" s="21"/>
      <c r="Z15" s="21">
        <v>7.871579</v>
      </c>
      <c r="AA15" s="21">
        <v>8.735157</v>
      </c>
      <c r="AB15" s="21"/>
    </row>
    <row r="16" spans="1:28" ht="12.75">
      <c r="A16" s="23">
        <v>25</v>
      </c>
      <c r="B16" s="23">
        <v>14</v>
      </c>
      <c r="C16" s="23" t="s">
        <v>24</v>
      </c>
      <c r="D16" s="24">
        <v>7.005064</v>
      </c>
      <c r="E16">
        <v>25</v>
      </c>
      <c r="F16">
        <v>10</v>
      </c>
      <c r="G16" s="25">
        <v>0.2656018</v>
      </c>
      <c r="H16" s="21">
        <v>8.150993</v>
      </c>
      <c r="I16" s="21">
        <v>5.702449</v>
      </c>
      <c r="J16" s="26">
        <v>6.562427</v>
      </c>
      <c r="K16" s="26">
        <v>7.437635</v>
      </c>
      <c r="L16" s="21"/>
      <c r="M16" s="21"/>
      <c r="N16" s="21">
        <v>5.702449</v>
      </c>
      <c r="O16" s="21"/>
      <c r="P16" s="21">
        <v>7.063669</v>
      </c>
      <c r="Q16" s="21"/>
      <c r="R16" s="21">
        <v>5.771078</v>
      </c>
      <c r="S16" s="21">
        <v>7.337774</v>
      </c>
      <c r="T16" s="21">
        <v>7.315519</v>
      </c>
      <c r="U16" s="21"/>
      <c r="V16" s="21"/>
      <c r="W16" s="21">
        <v>8.092558</v>
      </c>
      <c r="X16" s="21">
        <v>8.150993</v>
      </c>
      <c r="Y16" s="21"/>
      <c r="Z16" s="21">
        <v>6.595013</v>
      </c>
      <c r="AA16" s="21">
        <v>6.322278</v>
      </c>
      <c r="AB16" s="21">
        <v>7.699308</v>
      </c>
    </row>
    <row r="17" spans="1:28" ht="12.75">
      <c r="A17" s="23">
        <v>29</v>
      </c>
      <c r="B17" s="23">
        <v>15</v>
      </c>
      <c r="C17" s="23" t="s">
        <v>25</v>
      </c>
      <c r="D17" s="24">
        <v>6.353611</v>
      </c>
      <c r="E17">
        <v>29</v>
      </c>
      <c r="F17">
        <v>10</v>
      </c>
      <c r="G17" s="25">
        <v>0.2911053</v>
      </c>
      <c r="H17" s="21">
        <v>8.456448</v>
      </c>
      <c r="I17" s="21">
        <v>5.057702</v>
      </c>
      <c r="J17" s="26">
        <v>5.899011</v>
      </c>
      <c r="K17" s="26">
        <v>6.847058</v>
      </c>
      <c r="L17" s="21"/>
      <c r="M17" s="21"/>
      <c r="N17" s="21"/>
      <c r="O17" s="21">
        <v>6.895352</v>
      </c>
      <c r="P17" s="21">
        <v>5.057702</v>
      </c>
      <c r="Q17" s="21">
        <v>6.696539</v>
      </c>
      <c r="R17" s="21">
        <v>5.771078</v>
      </c>
      <c r="S17" s="21">
        <v>6.696539</v>
      </c>
      <c r="T17" s="21">
        <v>6.538805</v>
      </c>
      <c r="U17" s="21"/>
      <c r="V17" s="21"/>
      <c r="W17" s="21">
        <v>5.207054</v>
      </c>
      <c r="X17" s="21"/>
      <c r="Y17" s="21"/>
      <c r="Z17" s="21">
        <v>5.95148</v>
      </c>
      <c r="AA17" s="21">
        <v>6.265108</v>
      </c>
      <c r="AB17" s="21">
        <v>8.456448</v>
      </c>
    </row>
    <row r="18" spans="1:28" ht="12.75">
      <c r="A18" s="23">
        <v>30</v>
      </c>
      <c r="B18" s="23">
        <v>16</v>
      </c>
      <c r="C18" s="23" t="s">
        <v>27</v>
      </c>
      <c r="D18" s="24">
        <v>6.265644</v>
      </c>
      <c r="E18">
        <v>30</v>
      </c>
      <c r="F18">
        <v>5</v>
      </c>
      <c r="G18" s="25">
        <v>0.3703165</v>
      </c>
      <c r="H18" s="21">
        <v>7.273821</v>
      </c>
      <c r="I18" s="21">
        <v>5.010943</v>
      </c>
      <c r="J18" s="26">
        <v>5.642076</v>
      </c>
      <c r="K18" s="26">
        <v>6.889211</v>
      </c>
      <c r="L18" s="21"/>
      <c r="M18" s="21"/>
      <c r="N18" s="21"/>
      <c r="O18" s="21"/>
      <c r="P18" s="21">
        <v>7.063669</v>
      </c>
      <c r="Q18" s="21"/>
      <c r="R18" s="21">
        <v>5.771078</v>
      </c>
      <c r="S18" s="21"/>
      <c r="T18" s="21"/>
      <c r="U18" s="21"/>
      <c r="V18" s="21"/>
      <c r="W18" s="21">
        <v>7.273821</v>
      </c>
      <c r="X18" s="21"/>
      <c r="Y18" s="21"/>
      <c r="Z18" s="21">
        <v>6.208707</v>
      </c>
      <c r="AA18" s="21">
        <v>5.010943</v>
      </c>
      <c r="AB18" s="21"/>
    </row>
    <row r="19" spans="1:28" ht="12.75">
      <c r="A19" s="23">
        <v>31</v>
      </c>
      <c r="B19" s="23">
        <v>17</v>
      </c>
      <c r="C19" s="23" t="s">
        <v>30</v>
      </c>
      <c r="D19" s="24">
        <v>6.2296</v>
      </c>
      <c r="E19">
        <v>31</v>
      </c>
      <c r="F19">
        <v>9</v>
      </c>
      <c r="G19" s="25">
        <v>0.2843665</v>
      </c>
      <c r="H19" s="21">
        <v>7.273821</v>
      </c>
      <c r="I19" s="21">
        <v>4.468203</v>
      </c>
      <c r="J19" s="26">
        <v>5.747945</v>
      </c>
      <c r="K19" s="26">
        <v>6.683581</v>
      </c>
      <c r="L19" s="21"/>
      <c r="M19" s="21"/>
      <c r="N19" s="21">
        <v>7.087936</v>
      </c>
      <c r="O19" s="21"/>
      <c r="P19" s="21">
        <v>7.063669</v>
      </c>
      <c r="Q19" s="21"/>
      <c r="R19" s="21">
        <v>5.771078</v>
      </c>
      <c r="S19" s="21">
        <v>6.265108</v>
      </c>
      <c r="T19" s="21">
        <v>6.322278</v>
      </c>
      <c r="U19" s="21"/>
      <c r="V19" s="21"/>
      <c r="W19" s="21">
        <v>7.273821</v>
      </c>
      <c r="X19" s="21"/>
      <c r="Y19" s="21"/>
      <c r="Z19" s="21">
        <v>4.468203</v>
      </c>
      <c r="AA19" s="21">
        <v>5.38742</v>
      </c>
      <c r="AB19" s="21">
        <v>6.426892</v>
      </c>
    </row>
    <row r="20" spans="1:28" ht="12.75">
      <c r="A20" s="23">
        <v>32</v>
      </c>
      <c r="B20" s="23">
        <v>18</v>
      </c>
      <c r="C20" s="23" t="s">
        <v>31</v>
      </c>
      <c r="D20" s="24">
        <v>6.097609</v>
      </c>
      <c r="E20">
        <v>32</v>
      </c>
      <c r="F20">
        <v>8</v>
      </c>
      <c r="G20" s="25">
        <v>0.4208603</v>
      </c>
      <c r="H20" s="21">
        <v>7.530872</v>
      </c>
      <c r="I20" s="21">
        <v>4.511918</v>
      </c>
      <c r="J20" s="26">
        <v>5.398237</v>
      </c>
      <c r="K20" s="26">
        <v>6.760873</v>
      </c>
      <c r="L20" s="21"/>
      <c r="M20" s="21"/>
      <c r="N20" s="21">
        <v>7.087936</v>
      </c>
      <c r="O20" s="21"/>
      <c r="P20" s="21">
        <v>7.063669</v>
      </c>
      <c r="Q20" s="21"/>
      <c r="R20" s="21">
        <v>7.530872</v>
      </c>
      <c r="S20" s="21">
        <v>4.681344</v>
      </c>
      <c r="T20" s="21">
        <v>5.38742</v>
      </c>
      <c r="U20" s="21"/>
      <c r="V20" s="21"/>
      <c r="W20" s="21">
        <v>7.273821</v>
      </c>
      <c r="X20" s="21"/>
      <c r="Y20" s="21"/>
      <c r="Z20" s="21">
        <v>4.511918</v>
      </c>
      <c r="AA20" s="21">
        <v>5.24389</v>
      </c>
      <c r="AB20" s="21"/>
    </row>
    <row r="21" spans="1:28" ht="12.75">
      <c r="A21" s="23">
        <v>35</v>
      </c>
      <c r="B21" s="23">
        <v>19</v>
      </c>
      <c r="C21" s="23" t="s">
        <v>26</v>
      </c>
      <c r="D21" s="24">
        <v>5.870487</v>
      </c>
      <c r="E21">
        <v>35</v>
      </c>
      <c r="F21">
        <v>8</v>
      </c>
      <c r="G21" s="25">
        <v>0.3941167</v>
      </c>
      <c r="H21" s="21">
        <v>7.530872</v>
      </c>
      <c r="I21" s="21">
        <v>4.478443</v>
      </c>
      <c r="J21" s="26">
        <v>5.229213</v>
      </c>
      <c r="K21" s="26">
        <v>6.537992</v>
      </c>
      <c r="L21" s="21"/>
      <c r="M21" s="21"/>
      <c r="N21" s="21"/>
      <c r="O21" s="21">
        <v>6.595013</v>
      </c>
      <c r="P21" s="21">
        <v>7.063669</v>
      </c>
      <c r="Q21" s="21">
        <v>6.595013</v>
      </c>
      <c r="R21" s="21">
        <v>7.530872</v>
      </c>
      <c r="S21" s="21">
        <v>4.73433</v>
      </c>
      <c r="T21" s="21">
        <v>4.478443</v>
      </c>
      <c r="U21" s="21"/>
      <c r="V21" s="21"/>
      <c r="W21" s="21">
        <v>5.207054</v>
      </c>
      <c r="X21" s="21"/>
      <c r="Y21" s="21"/>
      <c r="Z21" s="21">
        <v>4.759503</v>
      </c>
      <c r="AA21" s="21"/>
      <c r="AB21" s="21"/>
    </row>
    <row r="22" spans="1:28" ht="12.75">
      <c r="A22" s="23">
        <v>39</v>
      </c>
      <c r="B22" s="23">
        <v>20</v>
      </c>
      <c r="C22" s="23" t="s">
        <v>36</v>
      </c>
      <c r="D22" s="24">
        <v>5.592464</v>
      </c>
      <c r="E22">
        <v>39</v>
      </c>
      <c r="F22">
        <v>5</v>
      </c>
      <c r="G22" s="25">
        <v>0.2271976</v>
      </c>
      <c r="H22" s="21">
        <v>6.480395</v>
      </c>
      <c r="I22" s="21">
        <v>5.057702</v>
      </c>
      <c r="J22" s="26">
        <v>5.237615</v>
      </c>
      <c r="K22" s="26">
        <v>5.982441</v>
      </c>
      <c r="L22" s="21"/>
      <c r="M22" s="21"/>
      <c r="N22" s="21"/>
      <c r="O22" s="21"/>
      <c r="P22" s="21">
        <v>5.057702</v>
      </c>
      <c r="Q22" s="21"/>
      <c r="R22" s="21">
        <v>5.771078</v>
      </c>
      <c r="S22" s="21"/>
      <c r="T22" s="21"/>
      <c r="U22" s="21"/>
      <c r="V22" s="21"/>
      <c r="W22" s="21">
        <v>6.480395</v>
      </c>
      <c r="X22" s="21"/>
      <c r="Y22" s="21"/>
      <c r="Z22" s="21">
        <v>5.24389</v>
      </c>
      <c r="AA22" s="21">
        <v>5.409258</v>
      </c>
      <c r="AB22" s="21"/>
    </row>
    <row r="23" spans="1:28" ht="12.75">
      <c r="A23" s="23">
        <v>41</v>
      </c>
      <c r="B23" s="23">
        <v>21</v>
      </c>
      <c r="C23" s="23" t="s">
        <v>41</v>
      </c>
      <c r="D23" s="24">
        <v>5.482418</v>
      </c>
      <c r="E23">
        <v>41</v>
      </c>
      <c r="F23">
        <v>12</v>
      </c>
      <c r="G23" s="25">
        <v>0.2959878</v>
      </c>
      <c r="H23" s="21">
        <v>7.530872</v>
      </c>
      <c r="I23" s="21">
        <v>3.679111</v>
      </c>
      <c r="J23" s="26">
        <v>5.003172</v>
      </c>
      <c r="K23" s="26">
        <v>5.974217</v>
      </c>
      <c r="L23" s="21"/>
      <c r="M23" s="21"/>
      <c r="N23" s="21">
        <v>7.087936</v>
      </c>
      <c r="O23" s="21">
        <v>5.444675</v>
      </c>
      <c r="P23" s="21">
        <v>5.057702</v>
      </c>
      <c r="Q23" s="21">
        <v>5.223387</v>
      </c>
      <c r="R23" s="21">
        <v>7.530872</v>
      </c>
      <c r="S23" s="21">
        <v>4.511918</v>
      </c>
      <c r="T23" s="21">
        <v>4.784618</v>
      </c>
      <c r="U23" s="21"/>
      <c r="V23" s="21"/>
      <c r="W23" s="21">
        <v>3.679111</v>
      </c>
      <c r="X23" s="21">
        <v>6.292954</v>
      </c>
      <c r="Y23" s="21"/>
      <c r="Z23" s="21">
        <v>5.059172</v>
      </c>
      <c r="AA23" s="21">
        <v>5.507146</v>
      </c>
      <c r="AB23" s="21">
        <v>5.609521</v>
      </c>
    </row>
    <row r="24" spans="1:28" ht="12.75">
      <c r="A24" s="23">
        <v>50</v>
      </c>
      <c r="B24" s="23">
        <v>22</v>
      </c>
      <c r="C24" s="23" t="s">
        <v>44</v>
      </c>
      <c r="D24" s="24">
        <v>4.751965</v>
      </c>
      <c r="E24">
        <v>50</v>
      </c>
      <c r="F24">
        <v>9</v>
      </c>
      <c r="G24" s="25">
        <v>0.4423871</v>
      </c>
      <c r="H24" s="21">
        <v>7.063669</v>
      </c>
      <c r="I24" s="21">
        <v>2.558819</v>
      </c>
      <c r="J24" s="26">
        <v>4.035676</v>
      </c>
      <c r="K24" s="26">
        <v>5.495265</v>
      </c>
      <c r="L24" s="21"/>
      <c r="M24" s="21"/>
      <c r="N24" s="21"/>
      <c r="O24" s="21">
        <v>6.085847</v>
      </c>
      <c r="P24" s="21">
        <v>7.063669</v>
      </c>
      <c r="Q24" s="21">
        <v>4.512837</v>
      </c>
      <c r="R24" s="21">
        <v>5.771078</v>
      </c>
      <c r="S24" s="21">
        <v>5.059172</v>
      </c>
      <c r="T24" s="21">
        <v>4.351213</v>
      </c>
      <c r="U24" s="21"/>
      <c r="V24" s="21"/>
      <c r="W24" s="21">
        <v>2.558819</v>
      </c>
      <c r="X24" s="21"/>
      <c r="Y24" s="21"/>
      <c r="Z24" s="21">
        <v>3.286297</v>
      </c>
      <c r="AA24" s="21">
        <v>4.078753</v>
      </c>
      <c r="AB24" s="21"/>
    </row>
    <row r="25" spans="1:28" ht="12.75">
      <c r="A25" s="23">
        <v>54</v>
      </c>
      <c r="B25" s="23">
        <v>23</v>
      </c>
      <c r="C25" s="23" t="s">
        <v>47</v>
      </c>
      <c r="D25" s="24">
        <v>4.555448</v>
      </c>
      <c r="E25">
        <v>54</v>
      </c>
      <c r="F25">
        <v>11</v>
      </c>
      <c r="G25" s="25">
        <v>0.414576</v>
      </c>
      <c r="H25" s="21">
        <v>7.063669</v>
      </c>
      <c r="I25" s="21">
        <v>2.263147</v>
      </c>
      <c r="J25" s="26">
        <v>3.866152</v>
      </c>
      <c r="K25" s="26">
        <v>5.238242</v>
      </c>
      <c r="L25" s="21"/>
      <c r="M25" s="21"/>
      <c r="N25" s="21">
        <v>4.631373</v>
      </c>
      <c r="O25" s="21">
        <v>5.444675</v>
      </c>
      <c r="P25" s="21">
        <v>7.063669</v>
      </c>
      <c r="Q25" s="21">
        <v>4.512837</v>
      </c>
      <c r="R25" s="21">
        <v>5.771078</v>
      </c>
      <c r="S25" s="21">
        <v>2.263147</v>
      </c>
      <c r="T25" s="21">
        <v>3.451927</v>
      </c>
      <c r="U25" s="21"/>
      <c r="V25" s="21"/>
      <c r="W25" s="21">
        <v>5.207054</v>
      </c>
      <c r="X25" s="21">
        <v>5.38742</v>
      </c>
      <c r="Y25" s="21"/>
      <c r="Z25" s="21">
        <v>2.590103</v>
      </c>
      <c r="AA25" s="21">
        <v>3.786644</v>
      </c>
      <c r="AB25" s="21"/>
    </row>
    <row r="26" spans="1:28" ht="12.75">
      <c r="A26" s="23">
        <v>57</v>
      </c>
      <c r="B26" s="23">
        <v>24</v>
      </c>
      <c r="C26" s="23" t="s">
        <v>50</v>
      </c>
      <c r="D26" s="24">
        <v>4.368084</v>
      </c>
      <c r="E26">
        <v>57</v>
      </c>
      <c r="F26">
        <v>12</v>
      </c>
      <c r="G26" s="25">
        <v>0.2892301</v>
      </c>
      <c r="H26" s="21">
        <v>5.771078</v>
      </c>
      <c r="I26" s="21">
        <v>2.299972</v>
      </c>
      <c r="J26" s="26">
        <v>3.868216</v>
      </c>
      <c r="K26" s="26">
        <v>4.8152</v>
      </c>
      <c r="L26" s="21"/>
      <c r="M26" s="21"/>
      <c r="N26" s="21">
        <v>4.631373</v>
      </c>
      <c r="O26" s="21">
        <v>5.444675</v>
      </c>
      <c r="P26" s="21">
        <v>5.057702</v>
      </c>
      <c r="Q26" s="21">
        <v>5.223387</v>
      </c>
      <c r="R26" s="21">
        <v>5.771078</v>
      </c>
      <c r="S26" s="21">
        <v>3.857852</v>
      </c>
      <c r="T26" s="21">
        <v>4.511918</v>
      </c>
      <c r="U26" s="21"/>
      <c r="V26" s="21"/>
      <c r="W26" s="21">
        <v>3.679111</v>
      </c>
      <c r="X26" s="21">
        <v>4.454003</v>
      </c>
      <c r="Y26" s="21"/>
      <c r="Z26" s="21">
        <v>2.299972</v>
      </c>
      <c r="AA26" s="21">
        <v>2.804591</v>
      </c>
      <c r="AB26" s="21">
        <v>4.681344</v>
      </c>
    </row>
    <row r="27" spans="1:28" ht="12.75">
      <c r="A27" s="23">
        <v>61</v>
      </c>
      <c r="B27" s="23">
        <v>25</v>
      </c>
      <c r="C27" s="23" t="s">
        <v>56</v>
      </c>
      <c r="D27" s="24">
        <v>4.1943</v>
      </c>
      <c r="E27">
        <v>61</v>
      </c>
      <c r="F27">
        <v>7</v>
      </c>
      <c r="G27" s="25">
        <v>0.2983202</v>
      </c>
      <c r="H27" s="21">
        <v>5.057702</v>
      </c>
      <c r="I27" s="21">
        <v>2.558819</v>
      </c>
      <c r="J27" s="26">
        <v>3.676429</v>
      </c>
      <c r="K27" s="26">
        <v>4.64995</v>
      </c>
      <c r="L27" s="21"/>
      <c r="M27" s="21"/>
      <c r="N27" s="21"/>
      <c r="O27" s="21">
        <v>4.581388</v>
      </c>
      <c r="P27" s="21">
        <v>5.057702</v>
      </c>
      <c r="Q27" s="21">
        <v>4.512837</v>
      </c>
      <c r="R27" s="21">
        <v>4.422241</v>
      </c>
      <c r="S27" s="21"/>
      <c r="T27" s="21"/>
      <c r="U27" s="21"/>
      <c r="V27" s="21"/>
      <c r="W27" s="21">
        <v>2.558819</v>
      </c>
      <c r="X27" s="21"/>
      <c r="Y27" s="21"/>
      <c r="Z27" s="21">
        <v>3.54577</v>
      </c>
      <c r="AA27" s="21">
        <v>4.681344</v>
      </c>
      <c r="AB27" s="21"/>
    </row>
    <row r="28" spans="1:28" ht="12.75">
      <c r="A28" s="23">
        <v>66</v>
      </c>
      <c r="B28" s="23">
        <v>26</v>
      </c>
      <c r="C28" s="23" t="s">
        <v>57</v>
      </c>
      <c r="D28" s="24">
        <v>3.971617</v>
      </c>
      <c r="E28">
        <v>66</v>
      </c>
      <c r="F28">
        <v>10</v>
      </c>
      <c r="G28" s="25">
        <v>0.3604174</v>
      </c>
      <c r="H28" s="21">
        <v>5.771078</v>
      </c>
      <c r="I28" s="21">
        <v>1.937667</v>
      </c>
      <c r="J28" s="26">
        <v>3.391749</v>
      </c>
      <c r="K28" s="26">
        <v>4.578434</v>
      </c>
      <c r="L28" s="21"/>
      <c r="M28" s="21"/>
      <c r="N28" s="21">
        <v>3.899607</v>
      </c>
      <c r="O28" s="21">
        <v>5.444675</v>
      </c>
      <c r="P28" s="21">
        <v>5.057702</v>
      </c>
      <c r="Q28" s="21">
        <v>4.512837</v>
      </c>
      <c r="R28" s="21">
        <v>5.771078</v>
      </c>
      <c r="S28" s="21">
        <v>3.452058</v>
      </c>
      <c r="T28" s="21">
        <v>3.050517</v>
      </c>
      <c r="U28" s="21"/>
      <c r="V28" s="21"/>
      <c r="W28" s="21">
        <v>3.679111</v>
      </c>
      <c r="X28" s="21"/>
      <c r="Y28" s="21"/>
      <c r="Z28" s="21">
        <v>1.937667</v>
      </c>
      <c r="AA28" s="21">
        <v>2.910913</v>
      </c>
      <c r="AB28" s="21"/>
    </row>
    <row r="29" spans="1:28" ht="12.75">
      <c r="A29" s="23">
        <v>69</v>
      </c>
      <c r="B29" s="23">
        <v>27</v>
      </c>
      <c r="C29" s="23" t="s">
        <v>63</v>
      </c>
      <c r="D29" s="24">
        <v>3.906913</v>
      </c>
      <c r="E29">
        <v>69</v>
      </c>
      <c r="F29">
        <v>9</v>
      </c>
      <c r="G29" s="25">
        <v>0.1948821</v>
      </c>
      <c r="H29" s="21">
        <v>4.784618</v>
      </c>
      <c r="I29" s="21">
        <v>3.189486</v>
      </c>
      <c r="J29" s="26">
        <v>3.594722</v>
      </c>
      <c r="K29" s="26">
        <v>4.235236</v>
      </c>
      <c r="L29" s="21"/>
      <c r="M29" s="21"/>
      <c r="N29" s="21">
        <v>3.899607</v>
      </c>
      <c r="O29" s="21"/>
      <c r="P29" s="21">
        <v>3.189486</v>
      </c>
      <c r="Q29" s="21"/>
      <c r="R29" s="21">
        <v>3.301163</v>
      </c>
      <c r="S29" s="21">
        <v>4.478443</v>
      </c>
      <c r="T29" s="21">
        <v>4.73433</v>
      </c>
      <c r="U29" s="21"/>
      <c r="V29" s="21"/>
      <c r="W29" s="21">
        <v>3.679111</v>
      </c>
      <c r="X29" s="21"/>
      <c r="Y29" s="21"/>
      <c r="Z29" s="21">
        <v>3.453649</v>
      </c>
      <c r="AA29" s="21">
        <v>3.641807</v>
      </c>
      <c r="AB29" s="21">
        <v>4.784618</v>
      </c>
    </row>
    <row r="30" spans="1:28" ht="12.75">
      <c r="A30" s="23">
        <v>75</v>
      </c>
      <c r="B30" s="23">
        <v>28</v>
      </c>
      <c r="C30" s="23" t="s">
        <v>68</v>
      </c>
      <c r="D30" s="24">
        <v>3.612146</v>
      </c>
      <c r="E30">
        <v>75</v>
      </c>
      <c r="F30">
        <v>10</v>
      </c>
      <c r="G30" s="25">
        <v>0.1653246</v>
      </c>
      <c r="H30" s="21">
        <v>4.903588</v>
      </c>
      <c r="I30" s="21">
        <v>2.811316</v>
      </c>
      <c r="J30" s="26">
        <v>3.362442</v>
      </c>
      <c r="K30" s="26">
        <v>3.905237</v>
      </c>
      <c r="L30" s="21"/>
      <c r="M30" s="21"/>
      <c r="N30" s="21"/>
      <c r="O30" s="21">
        <v>4.903588</v>
      </c>
      <c r="P30" s="21">
        <v>3.189486</v>
      </c>
      <c r="Q30" s="21">
        <v>4.010651</v>
      </c>
      <c r="R30" s="21">
        <v>3.301163</v>
      </c>
      <c r="S30" s="21">
        <v>3.414173</v>
      </c>
      <c r="T30" s="21">
        <v>3.594368</v>
      </c>
      <c r="U30" s="21"/>
      <c r="V30" s="21"/>
      <c r="W30" s="21">
        <v>3.679111</v>
      </c>
      <c r="X30" s="21"/>
      <c r="Y30" s="21"/>
      <c r="Z30" s="21">
        <v>3.575164</v>
      </c>
      <c r="AA30" s="21">
        <v>2.811316</v>
      </c>
      <c r="AB30" s="21">
        <v>3.642444</v>
      </c>
    </row>
    <row r="31" spans="1:28" ht="12.75">
      <c r="A31" s="23">
        <v>80</v>
      </c>
      <c r="B31" s="23">
        <v>29</v>
      </c>
      <c r="C31" s="23" t="s">
        <v>76</v>
      </c>
      <c r="D31" s="24">
        <v>3.388967</v>
      </c>
      <c r="E31">
        <v>80</v>
      </c>
      <c r="F31">
        <v>8</v>
      </c>
      <c r="G31" s="25">
        <v>0.26263</v>
      </c>
      <c r="H31" s="21">
        <v>4.454003</v>
      </c>
      <c r="I31" s="21">
        <v>2.558819</v>
      </c>
      <c r="J31" s="26">
        <v>2.963418</v>
      </c>
      <c r="K31" s="26">
        <v>3.824601</v>
      </c>
      <c r="L31" s="21"/>
      <c r="M31" s="21"/>
      <c r="N31" s="21">
        <v>3.899607</v>
      </c>
      <c r="O31" s="21"/>
      <c r="P31" s="21">
        <v>3.189486</v>
      </c>
      <c r="Q31" s="21"/>
      <c r="R31" s="21">
        <v>4.422241</v>
      </c>
      <c r="S31" s="21">
        <v>4.454003</v>
      </c>
      <c r="T31" s="21">
        <v>3.453649</v>
      </c>
      <c r="U31" s="21"/>
      <c r="V31" s="21"/>
      <c r="W31" s="21">
        <v>2.558819</v>
      </c>
      <c r="X31" s="21"/>
      <c r="Y31" s="21"/>
      <c r="Z31" s="21">
        <v>2.566966</v>
      </c>
      <c r="AA31" s="21">
        <v>2.566966</v>
      </c>
      <c r="AB31" s="21"/>
    </row>
    <row r="32" spans="1:28" ht="12.75">
      <c r="A32" s="23">
        <v>86</v>
      </c>
      <c r="B32" s="23">
        <v>30</v>
      </c>
      <c r="C32" s="23" t="s">
        <v>69</v>
      </c>
      <c r="D32" s="24">
        <v>3.328966</v>
      </c>
      <c r="E32">
        <v>86</v>
      </c>
      <c r="F32">
        <v>10</v>
      </c>
      <c r="G32" s="25">
        <v>0.2680971</v>
      </c>
      <c r="H32" s="21">
        <v>5.444675</v>
      </c>
      <c r="I32" s="21">
        <v>2.263147</v>
      </c>
      <c r="J32" s="26">
        <v>2.923759</v>
      </c>
      <c r="K32" s="26">
        <v>3.801758</v>
      </c>
      <c r="L32" s="21"/>
      <c r="M32" s="21"/>
      <c r="N32" s="21"/>
      <c r="O32" s="21">
        <v>5.444675</v>
      </c>
      <c r="P32" s="21">
        <v>3.189486</v>
      </c>
      <c r="Q32" s="21">
        <v>4.010651</v>
      </c>
      <c r="R32" s="21">
        <v>3.301163</v>
      </c>
      <c r="S32" s="21">
        <v>3.188954</v>
      </c>
      <c r="T32" s="21">
        <v>2.263147</v>
      </c>
      <c r="U32" s="21"/>
      <c r="V32" s="21"/>
      <c r="W32" s="21">
        <v>2.558819</v>
      </c>
      <c r="X32" s="21"/>
      <c r="Y32" s="21"/>
      <c r="Z32" s="21">
        <v>3.461776</v>
      </c>
      <c r="AA32" s="21">
        <v>3.218528</v>
      </c>
      <c r="AB32" s="21">
        <v>2.65246</v>
      </c>
    </row>
  </sheetData>
  <sheetProtection/>
  <mergeCells count="26"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L1:L2"/>
    <mergeCell ref="M1:M2"/>
    <mergeCell ref="N1:N2"/>
    <mergeCell ref="O1:O2"/>
    <mergeCell ref="F1:F2"/>
    <mergeCell ref="G1:G2"/>
    <mergeCell ref="H1:I1"/>
    <mergeCell ref="J1:K1"/>
    <mergeCell ref="A1:A2"/>
    <mergeCell ref="C1:C2"/>
    <mergeCell ref="D1:D2"/>
    <mergeCell ref="E1:E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K20" sqref="A3:K20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2" t="s">
        <v>264</v>
      </c>
      <c r="B1" s="32" t="s">
        <v>275</v>
      </c>
      <c r="C1" s="28" t="s">
        <v>265</v>
      </c>
      <c r="D1" s="28" t="s">
        <v>274</v>
      </c>
      <c r="E1" s="32" t="s">
        <v>264</v>
      </c>
      <c r="F1" s="27" t="s">
        <v>266</v>
      </c>
      <c r="G1" s="28" t="s">
        <v>267</v>
      </c>
      <c r="H1" s="29" t="s">
        <v>268</v>
      </c>
      <c r="I1" s="30"/>
      <c r="J1" s="29" t="s">
        <v>269</v>
      </c>
      <c r="K1" s="31"/>
      <c r="L1" s="36" t="s">
        <v>247</v>
      </c>
      <c r="M1" s="34" t="s">
        <v>248</v>
      </c>
      <c r="N1" s="34" t="s">
        <v>249</v>
      </c>
      <c r="O1" s="34" t="s">
        <v>250</v>
      </c>
      <c r="P1" s="34" t="s">
        <v>251</v>
      </c>
      <c r="Q1" s="34" t="s">
        <v>252</v>
      </c>
      <c r="R1" s="34" t="s">
        <v>253</v>
      </c>
      <c r="S1" s="34" t="s">
        <v>254</v>
      </c>
      <c r="T1" s="34" t="s">
        <v>255</v>
      </c>
      <c r="U1" s="34" t="s">
        <v>256</v>
      </c>
      <c r="V1" s="34" t="s">
        <v>257</v>
      </c>
      <c r="W1" s="34" t="s">
        <v>258</v>
      </c>
      <c r="X1" s="34" t="s">
        <v>259</v>
      </c>
      <c r="Y1" s="34" t="s">
        <v>260</v>
      </c>
      <c r="Z1" s="34" t="s">
        <v>261</v>
      </c>
      <c r="AA1" s="34" t="s">
        <v>262</v>
      </c>
      <c r="AB1" s="34" t="s">
        <v>263</v>
      </c>
    </row>
    <row r="2" spans="1:28" ht="27" customHeight="1" thickBot="1">
      <c r="A2" s="32"/>
      <c r="B2" s="32" t="s">
        <v>275</v>
      </c>
      <c r="C2" s="33"/>
      <c r="D2" s="33"/>
      <c r="E2" s="32"/>
      <c r="F2" s="27"/>
      <c r="G2" s="33"/>
      <c r="H2" s="18" t="s">
        <v>270</v>
      </c>
      <c r="I2" s="18" t="s">
        <v>271</v>
      </c>
      <c r="J2" s="19" t="s">
        <v>272</v>
      </c>
      <c r="K2" s="20" t="s">
        <v>273</v>
      </c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2.75">
      <c r="A3" s="23">
        <v>22</v>
      </c>
      <c r="B3" s="23">
        <v>1</v>
      </c>
      <c r="C3" s="23" t="s">
        <v>19</v>
      </c>
      <c r="D3" s="24">
        <v>7.155269</v>
      </c>
      <c r="E3">
        <v>22</v>
      </c>
      <c r="F3">
        <v>7</v>
      </c>
      <c r="G3" s="25">
        <v>0.7936602</v>
      </c>
      <c r="H3" s="21">
        <v>9.318035</v>
      </c>
      <c r="I3" s="21">
        <v>3.679111</v>
      </c>
      <c r="J3" s="26">
        <v>5.803171</v>
      </c>
      <c r="K3" s="26">
        <v>8.422897</v>
      </c>
      <c r="L3" s="21"/>
      <c r="M3" s="21"/>
      <c r="N3" s="21"/>
      <c r="O3" s="21">
        <v>4.343517</v>
      </c>
      <c r="P3" s="21">
        <v>7.063669</v>
      </c>
      <c r="Q3" s="21"/>
      <c r="R3" s="21">
        <v>9.318035</v>
      </c>
      <c r="S3" s="21">
        <v>8.293952</v>
      </c>
      <c r="T3" s="21">
        <v>8.735157</v>
      </c>
      <c r="U3" s="21"/>
      <c r="V3" s="21"/>
      <c r="W3" s="21">
        <v>3.679111</v>
      </c>
      <c r="X3" s="21"/>
      <c r="Y3" s="21"/>
      <c r="Z3" s="21">
        <v>8.65344</v>
      </c>
      <c r="AA3" s="21"/>
      <c r="AB3" s="21"/>
    </row>
    <row r="4" spans="1:28" ht="12.75">
      <c r="A4" s="23">
        <v>28</v>
      </c>
      <c r="B4" s="23">
        <v>2</v>
      </c>
      <c r="C4" s="23" t="s">
        <v>28</v>
      </c>
      <c r="D4" s="24">
        <v>6.822888</v>
      </c>
      <c r="E4">
        <v>28</v>
      </c>
      <c r="F4">
        <v>8</v>
      </c>
      <c r="G4" s="25">
        <v>0.4554553</v>
      </c>
      <c r="H4" s="21">
        <v>9.000706</v>
      </c>
      <c r="I4" s="21">
        <v>4.903588</v>
      </c>
      <c r="J4" s="26">
        <v>6.071934</v>
      </c>
      <c r="K4" s="26">
        <v>7.575165</v>
      </c>
      <c r="L4" s="21"/>
      <c r="M4" s="21"/>
      <c r="N4" s="21"/>
      <c r="O4" s="21">
        <v>4.903588</v>
      </c>
      <c r="P4" s="21">
        <v>5.057702</v>
      </c>
      <c r="Q4" s="21"/>
      <c r="R4" s="21">
        <v>7.530872</v>
      </c>
      <c r="S4" s="21"/>
      <c r="T4" s="21">
        <v>6.595013</v>
      </c>
      <c r="U4" s="21"/>
      <c r="V4" s="21"/>
      <c r="W4" s="21">
        <v>6.480395</v>
      </c>
      <c r="X4" s="21"/>
      <c r="Y4" s="21"/>
      <c r="Z4" s="21">
        <v>7.315519</v>
      </c>
      <c r="AA4" s="21">
        <v>9.000706</v>
      </c>
      <c r="AB4" s="21">
        <v>7.699308</v>
      </c>
    </row>
    <row r="5" spans="1:28" ht="12.75">
      <c r="A5" s="23">
        <v>36</v>
      </c>
      <c r="B5" s="23">
        <v>3</v>
      </c>
      <c r="C5" s="23" t="s">
        <v>29</v>
      </c>
      <c r="D5" s="24">
        <v>5.80688</v>
      </c>
      <c r="E5">
        <v>36</v>
      </c>
      <c r="F5">
        <v>7</v>
      </c>
      <c r="G5" s="25">
        <v>0.2672281</v>
      </c>
      <c r="H5" s="21">
        <v>6.480395</v>
      </c>
      <c r="I5" s="21">
        <v>4.422241</v>
      </c>
      <c r="J5" s="26">
        <v>5.34265</v>
      </c>
      <c r="K5" s="26">
        <v>6.234577</v>
      </c>
      <c r="L5" s="21"/>
      <c r="M5" s="21"/>
      <c r="N5" s="21"/>
      <c r="O5" s="21"/>
      <c r="P5" s="21">
        <v>5.057702</v>
      </c>
      <c r="Q5" s="21"/>
      <c r="R5" s="21">
        <v>4.422241</v>
      </c>
      <c r="S5" s="21">
        <v>6.208707</v>
      </c>
      <c r="T5" s="21">
        <v>6.265108</v>
      </c>
      <c r="U5" s="21"/>
      <c r="V5" s="21"/>
      <c r="W5" s="21">
        <v>6.480395</v>
      </c>
      <c r="X5" s="21"/>
      <c r="Y5" s="21"/>
      <c r="Z5" s="21">
        <v>6.005304</v>
      </c>
      <c r="AA5" s="21">
        <v>6.208707</v>
      </c>
      <c r="AB5" s="21"/>
    </row>
    <row r="6" spans="1:28" ht="12.75">
      <c r="A6" s="23">
        <v>46</v>
      </c>
      <c r="B6" s="23">
        <v>4</v>
      </c>
      <c r="C6" s="23" t="s">
        <v>45</v>
      </c>
      <c r="D6" s="24">
        <v>5.109879</v>
      </c>
      <c r="E6">
        <v>46</v>
      </c>
      <c r="F6">
        <v>6</v>
      </c>
      <c r="G6" s="25">
        <v>0.6684372</v>
      </c>
      <c r="H6" s="21">
        <v>7.871579</v>
      </c>
      <c r="I6" s="21">
        <v>3.089837</v>
      </c>
      <c r="J6" s="26">
        <v>4.066072</v>
      </c>
      <c r="K6" s="26">
        <v>6.259597</v>
      </c>
      <c r="L6" s="21"/>
      <c r="M6" s="21"/>
      <c r="N6" s="21"/>
      <c r="O6" s="21">
        <v>3.089837</v>
      </c>
      <c r="P6" s="21">
        <v>5.057702</v>
      </c>
      <c r="Q6" s="21"/>
      <c r="R6" s="21">
        <v>4.422241</v>
      </c>
      <c r="S6" s="21"/>
      <c r="T6" s="21"/>
      <c r="U6" s="21"/>
      <c r="V6" s="21"/>
      <c r="W6" s="21">
        <v>3.679111</v>
      </c>
      <c r="X6" s="21"/>
      <c r="Y6" s="21"/>
      <c r="Z6" s="21">
        <v>6.538805</v>
      </c>
      <c r="AA6" s="21">
        <v>7.871579</v>
      </c>
      <c r="AB6" s="21"/>
    </row>
    <row r="7" spans="1:28" ht="12.75">
      <c r="A7" s="23">
        <v>50</v>
      </c>
      <c r="B7" s="23">
        <v>5</v>
      </c>
      <c r="C7" s="23" t="s">
        <v>40</v>
      </c>
      <c r="D7" s="24">
        <v>4.834576</v>
      </c>
      <c r="E7">
        <v>50</v>
      </c>
      <c r="F7">
        <v>6</v>
      </c>
      <c r="G7" s="25">
        <v>0.8219494</v>
      </c>
      <c r="H7" s="21">
        <v>8.085124</v>
      </c>
      <c r="I7" s="21">
        <v>2.56624</v>
      </c>
      <c r="J7" s="26">
        <v>3.49653</v>
      </c>
      <c r="K7" s="26">
        <v>6.230374</v>
      </c>
      <c r="L7" s="21"/>
      <c r="M7" s="21"/>
      <c r="N7" s="21"/>
      <c r="O7" s="21">
        <v>2.56624</v>
      </c>
      <c r="P7" s="21">
        <v>3.189486</v>
      </c>
      <c r="Q7" s="21"/>
      <c r="R7" s="21">
        <v>4.422241</v>
      </c>
      <c r="S7" s="21"/>
      <c r="T7" s="21"/>
      <c r="U7" s="21"/>
      <c r="V7" s="21"/>
      <c r="W7" s="21">
        <v>3.679111</v>
      </c>
      <c r="X7" s="21"/>
      <c r="Y7" s="21"/>
      <c r="Z7" s="21">
        <v>8.085124</v>
      </c>
      <c r="AA7" s="21">
        <v>7.065256</v>
      </c>
      <c r="AB7" s="21"/>
    </row>
    <row r="8" spans="1:28" ht="12.75">
      <c r="A8" s="23">
        <v>54</v>
      </c>
      <c r="B8" s="23">
        <v>6</v>
      </c>
      <c r="C8" s="23" t="s">
        <v>51</v>
      </c>
      <c r="D8" s="24">
        <v>4.616031</v>
      </c>
      <c r="E8">
        <v>54</v>
      </c>
      <c r="F8">
        <v>6</v>
      </c>
      <c r="G8" s="25">
        <v>0.6554432</v>
      </c>
      <c r="H8" s="21">
        <v>7.530872</v>
      </c>
      <c r="I8" s="21">
        <v>2.56624</v>
      </c>
      <c r="J8" s="26">
        <v>3.575472</v>
      </c>
      <c r="K8" s="26">
        <v>5.745298</v>
      </c>
      <c r="L8" s="21"/>
      <c r="M8" s="21"/>
      <c r="N8" s="21"/>
      <c r="O8" s="21">
        <v>2.56624</v>
      </c>
      <c r="P8" s="21">
        <v>3.189486</v>
      </c>
      <c r="Q8" s="21"/>
      <c r="R8" s="21">
        <v>7.530872</v>
      </c>
      <c r="S8" s="21"/>
      <c r="T8" s="21"/>
      <c r="U8" s="21"/>
      <c r="V8" s="21"/>
      <c r="W8" s="21">
        <v>5.207054</v>
      </c>
      <c r="X8" s="21"/>
      <c r="Y8" s="21"/>
      <c r="Z8" s="21">
        <v>4.73433</v>
      </c>
      <c r="AA8" s="21">
        <v>4.468203</v>
      </c>
      <c r="AB8" s="21"/>
    </row>
    <row r="9" spans="1:28" ht="12.75">
      <c r="A9" s="23">
        <v>56</v>
      </c>
      <c r="B9" s="23">
        <v>7</v>
      </c>
      <c r="C9" s="23" t="s">
        <v>48</v>
      </c>
      <c r="D9" s="24">
        <v>4.485752</v>
      </c>
      <c r="E9">
        <v>56</v>
      </c>
      <c r="F9">
        <v>9</v>
      </c>
      <c r="G9" s="25">
        <v>0.285503</v>
      </c>
      <c r="H9" s="21">
        <v>5.544832</v>
      </c>
      <c r="I9" s="21">
        <v>3.089837</v>
      </c>
      <c r="J9" s="26">
        <v>3.999779</v>
      </c>
      <c r="K9" s="26">
        <v>4.942109</v>
      </c>
      <c r="L9" s="21"/>
      <c r="M9" s="21"/>
      <c r="N9" s="21"/>
      <c r="O9" s="21">
        <v>3.089837</v>
      </c>
      <c r="P9" s="21">
        <v>3.189486</v>
      </c>
      <c r="Q9" s="21"/>
      <c r="R9" s="21">
        <v>4.422241</v>
      </c>
      <c r="S9" s="21">
        <v>5.50864</v>
      </c>
      <c r="T9" s="21">
        <v>5.544832</v>
      </c>
      <c r="U9" s="21"/>
      <c r="V9" s="21"/>
      <c r="W9" s="21">
        <v>5.207054</v>
      </c>
      <c r="X9" s="21"/>
      <c r="Y9" s="21"/>
      <c r="Z9" s="21">
        <v>4.478443</v>
      </c>
      <c r="AA9" s="21">
        <v>4.772294</v>
      </c>
      <c r="AB9" s="21">
        <v>4.158941</v>
      </c>
    </row>
    <row r="10" spans="1:28" ht="12.75">
      <c r="A10" s="23">
        <v>57</v>
      </c>
      <c r="B10" s="23">
        <v>8</v>
      </c>
      <c r="C10" s="23" t="s">
        <v>49</v>
      </c>
      <c r="D10" s="24">
        <v>4.386654</v>
      </c>
      <c r="E10">
        <v>57</v>
      </c>
      <c r="F10">
        <v>5</v>
      </c>
      <c r="G10" s="25">
        <v>0.8622078</v>
      </c>
      <c r="H10" s="21">
        <v>8.076194</v>
      </c>
      <c r="I10" s="21">
        <v>2.56624</v>
      </c>
      <c r="J10" s="26">
        <v>3.160014</v>
      </c>
      <c r="K10" s="26">
        <v>5.996861</v>
      </c>
      <c r="L10" s="21"/>
      <c r="M10" s="21"/>
      <c r="N10" s="21"/>
      <c r="O10" s="21">
        <v>2.56624</v>
      </c>
      <c r="P10" s="21">
        <v>3.189486</v>
      </c>
      <c r="Q10" s="21"/>
      <c r="R10" s="21">
        <v>4.422241</v>
      </c>
      <c r="S10" s="21"/>
      <c r="T10" s="21"/>
      <c r="U10" s="21"/>
      <c r="V10" s="21"/>
      <c r="W10" s="21">
        <v>3.679111</v>
      </c>
      <c r="X10" s="21"/>
      <c r="Y10" s="21"/>
      <c r="Z10" s="21">
        <v>8.076194</v>
      </c>
      <c r="AA10" s="21"/>
      <c r="AB10" s="21"/>
    </row>
    <row r="11" spans="1:28" ht="12.75">
      <c r="A11" s="23">
        <v>73</v>
      </c>
      <c r="B11" s="23">
        <v>9</v>
      </c>
      <c r="C11" s="23" t="s">
        <v>58</v>
      </c>
      <c r="D11" s="24">
        <v>3.759299</v>
      </c>
      <c r="E11">
        <v>73</v>
      </c>
      <c r="F11">
        <v>7</v>
      </c>
      <c r="G11" s="25">
        <v>0.6704753</v>
      </c>
      <c r="H11" s="21">
        <v>7.967392</v>
      </c>
      <c r="I11" s="21">
        <v>2.236539</v>
      </c>
      <c r="J11" s="26">
        <v>2.834091</v>
      </c>
      <c r="K11" s="26">
        <v>5.057043</v>
      </c>
      <c r="L11" s="21">
        <v>2.366238</v>
      </c>
      <c r="M11" s="21"/>
      <c r="N11" s="21"/>
      <c r="O11" s="21">
        <v>2.236539</v>
      </c>
      <c r="P11" s="21">
        <v>3.189486</v>
      </c>
      <c r="Q11" s="21"/>
      <c r="R11" s="21">
        <v>3.301163</v>
      </c>
      <c r="S11" s="21"/>
      <c r="T11" s="21"/>
      <c r="U11" s="21"/>
      <c r="V11" s="21"/>
      <c r="W11" s="21">
        <v>3.679111</v>
      </c>
      <c r="X11" s="21"/>
      <c r="Y11" s="21"/>
      <c r="Z11" s="21">
        <v>7.967392</v>
      </c>
      <c r="AA11" s="21">
        <v>3.575164</v>
      </c>
      <c r="AB11" s="21"/>
    </row>
    <row r="12" spans="1:28" ht="12.75">
      <c r="A12" s="23">
        <v>80</v>
      </c>
      <c r="B12" s="23">
        <v>10</v>
      </c>
      <c r="C12" s="23" t="s">
        <v>82</v>
      </c>
      <c r="D12" s="24">
        <v>3.443408</v>
      </c>
      <c r="E12">
        <v>80</v>
      </c>
      <c r="F12">
        <v>8</v>
      </c>
      <c r="G12" s="25">
        <v>0.3727528</v>
      </c>
      <c r="H12" s="21">
        <v>5.207054</v>
      </c>
      <c r="I12" s="21">
        <v>2.234744</v>
      </c>
      <c r="J12" s="26">
        <v>2.850432</v>
      </c>
      <c r="K12" s="26">
        <v>4.076752</v>
      </c>
      <c r="L12" s="21">
        <v>2.97922</v>
      </c>
      <c r="M12" s="21"/>
      <c r="N12" s="21"/>
      <c r="O12" s="21">
        <v>2.236539</v>
      </c>
      <c r="P12" s="21">
        <v>3.189486</v>
      </c>
      <c r="Q12" s="21"/>
      <c r="R12" s="21">
        <v>4.422241</v>
      </c>
      <c r="S12" s="21"/>
      <c r="T12" s="21"/>
      <c r="U12" s="21"/>
      <c r="V12" s="21"/>
      <c r="W12" s="21">
        <v>5.207054</v>
      </c>
      <c r="X12" s="21">
        <v>2.777077</v>
      </c>
      <c r="Y12" s="21"/>
      <c r="Z12" s="21">
        <v>4.500907</v>
      </c>
      <c r="AA12" s="21"/>
      <c r="AB12" s="21">
        <v>2.234744</v>
      </c>
    </row>
    <row r="13" spans="1:28" ht="12.75">
      <c r="A13" s="23">
        <v>112</v>
      </c>
      <c r="B13" s="23">
        <v>11</v>
      </c>
      <c r="C13" s="23" t="s">
        <v>101</v>
      </c>
      <c r="D13" s="24">
        <v>2.904377</v>
      </c>
      <c r="E13">
        <v>112</v>
      </c>
      <c r="F13">
        <v>7</v>
      </c>
      <c r="G13" s="25">
        <v>0.1567943</v>
      </c>
      <c r="H13" s="21">
        <v>3.301163</v>
      </c>
      <c r="I13" s="21">
        <v>2.04175</v>
      </c>
      <c r="J13" s="26">
        <v>2.625176</v>
      </c>
      <c r="K13" s="26">
        <v>3.142135</v>
      </c>
      <c r="L13" s="21">
        <v>2.97922</v>
      </c>
      <c r="M13" s="21"/>
      <c r="N13" s="21"/>
      <c r="O13" s="21">
        <v>3.089837</v>
      </c>
      <c r="P13" s="21">
        <v>3.189486</v>
      </c>
      <c r="Q13" s="21"/>
      <c r="R13" s="21">
        <v>3.301163</v>
      </c>
      <c r="S13" s="21"/>
      <c r="T13" s="21"/>
      <c r="U13" s="21"/>
      <c r="V13" s="21"/>
      <c r="W13" s="21">
        <v>2.558819</v>
      </c>
      <c r="X13" s="21"/>
      <c r="Y13" s="21"/>
      <c r="Z13" s="21">
        <v>3.170365</v>
      </c>
      <c r="AA13" s="21">
        <v>2.04175</v>
      </c>
      <c r="AB13" s="21"/>
    </row>
    <row r="14" spans="1:28" ht="12.75">
      <c r="A14" s="23">
        <v>112</v>
      </c>
      <c r="B14" s="23">
        <v>11</v>
      </c>
      <c r="C14" s="23" t="s">
        <v>95</v>
      </c>
      <c r="D14" s="24">
        <v>2.862187</v>
      </c>
      <c r="E14">
        <v>112</v>
      </c>
      <c r="F14">
        <v>7</v>
      </c>
      <c r="G14" s="25">
        <v>0.2087864</v>
      </c>
      <c r="H14" s="21">
        <v>4.099502</v>
      </c>
      <c r="I14" s="21">
        <v>2.366238</v>
      </c>
      <c r="J14" s="26">
        <v>2.551994</v>
      </c>
      <c r="K14" s="26">
        <v>3.235781</v>
      </c>
      <c r="L14" s="21">
        <v>2.366238</v>
      </c>
      <c r="M14" s="21"/>
      <c r="N14" s="21"/>
      <c r="O14" s="21">
        <v>2.56624</v>
      </c>
      <c r="P14" s="21">
        <v>3.189486</v>
      </c>
      <c r="Q14" s="21"/>
      <c r="R14" s="21">
        <v>2.594364</v>
      </c>
      <c r="S14" s="21"/>
      <c r="T14" s="21"/>
      <c r="U14" s="21"/>
      <c r="V14" s="21"/>
      <c r="W14" s="21">
        <v>2.558819</v>
      </c>
      <c r="X14" s="21"/>
      <c r="Y14" s="21"/>
      <c r="Z14" s="21">
        <v>4.099502</v>
      </c>
      <c r="AA14" s="21">
        <v>2.660661</v>
      </c>
      <c r="AB14" s="21"/>
    </row>
    <row r="15" spans="1:28" ht="12.75">
      <c r="A15" s="23">
        <v>120</v>
      </c>
      <c r="B15" s="23">
        <v>13</v>
      </c>
      <c r="C15" s="23" t="s">
        <v>144</v>
      </c>
      <c r="D15" s="24">
        <v>2.720371</v>
      </c>
      <c r="E15">
        <v>120</v>
      </c>
      <c r="F15">
        <v>7</v>
      </c>
      <c r="G15" s="25">
        <v>0.3532483</v>
      </c>
      <c r="H15" s="21">
        <v>4.27927</v>
      </c>
      <c r="I15" s="21">
        <v>1.876116</v>
      </c>
      <c r="J15" s="26">
        <v>2.159345</v>
      </c>
      <c r="K15" s="26">
        <v>3.321311</v>
      </c>
      <c r="L15" s="21"/>
      <c r="M15" s="21"/>
      <c r="N15" s="21"/>
      <c r="O15" s="21">
        <v>1.885931</v>
      </c>
      <c r="P15" s="21">
        <v>1.876116</v>
      </c>
      <c r="Q15" s="21"/>
      <c r="R15" s="21">
        <v>2.084189</v>
      </c>
      <c r="S15" s="21"/>
      <c r="T15" s="21"/>
      <c r="U15" s="21"/>
      <c r="V15" s="21"/>
      <c r="W15" s="21">
        <v>1.950985</v>
      </c>
      <c r="X15" s="21"/>
      <c r="Y15" s="21"/>
      <c r="Z15" s="21">
        <v>3.689353</v>
      </c>
      <c r="AA15" s="21">
        <v>4.27927</v>
      </c>
      <c r="AB15" s="21">
        <v>3.276754</v>
      </c>
    </row>
    <row r="16" spans="1:28" ht="12.75">
      <c r="A16" s="23">
        <v>129</v>
      </c>
      <c r="B16" s="23">
        <v>14</v>
      </c>
      <c r="C16" s="23" t="s">
        <v>126</v>
      </c>
      <c r="D16" s="24">
        <v>2.557818</v>
      </c>
      <c r="E16">
        <v>129</v>
      </c>
      <c r="F16">
        <v>6</v>
      </c>
      <c r="G16" s="25">
        <v>0.1597282</v>
      </c>
      <c r="H16" s="21">
        <v>3.189486</v>
      </c>
      <c r="I16" s="21">
        <v>1.885931</v>
      </c>
      <c r="J16" s="26">
        <v>2.302364</v>
      </c>
      <c r="K16" s="26">
        <v>2.81951</v>
      </c>
      <c r="L16" s="21"/>
      <c r="M16" s="21"/>
      <c r="N16" s="21"/>
      <c r="O16" s="21">
        <v>1.885931</v>
      </c>
      <c r="P16" s="21">
        <v>3.189486</v>
      </c>
      <c r="Q16" s="21"/>
      <c r="R16" s="21">
        <v>2.594364</v>
      </c>
      <c r="S16" s="21"/>
      <c r="T16" s="21"/>
      <c r="U16" s="21"/>
      <c r="V16" s="21"/>
      <c r="W16" s="21">
        <v>2.558819</v>
      </c>
      <c r="X16" s="21"/>
      <c r="Y16" s="21"/>
      <c r="Z16" s="21">
        <v>2.710225</v>
      </c>
      <c r="AA16" s="21">
        <v>2.408084</v>
      </c>
      <c r="AB16" s="21"/>
    </row>
    <row r="17" spans="1:28" ht="12.75">
      <c r="A17" s="23">
        <v>134</v>
      </c>
      <c r="B17" s="23">
        <v>15</v>
      </c>
      <c r="C17" s="23" t="s">
        <v>124</v>
      </c>
      <c r="D17" s="24">
        <v>2.486844</v>
      </c>
      <c r="E17">
        <v>134</v>
      </c>
      <c r="F17">
        <v>7</v>
      </c>
      <c r="G17" s="25">
        <v>0.1468396</v>
      </c>
      <c r="H17" s="21">
        <v>3.189486</v>
      </c>
      <c r="I17" s="21">
        <v>2.026212</v>
      </c>
      <c r="J17" s="26">
        <v>2.261326</v>
      </c>
      <c r="K17" s="26">
        <v>2.738043</v>
      </c>
      <c r="L17" s="21"/>
      <c r="M17" s="21"/>
      <c r="N17" s="21"/>
      <c r="O17" s="21">
        <v>2.026212</v>
      </c>
      <c r="P17" s="21">
        <v>3.189486</v>
      </c>
      <c r="Q17" s="21"/>
      <c r="R17" s="21">
        <v>2.594364</v>
      </c>
      <c r="S17" s="21"/>
      <c r="T17" s="21"/>
      <c r="U17" s="21"/>
      <c r="V17" s="21"/>
      <c r="W17" s="21">
        <v>2.558819</v>
      </c>
      <c r="X17" s="21"/>
      <c r="Y17" s="21"/>
      <c r="Z17" s="21">
        <v>2.04913</v>
      </c>
      <c r="AA17" s="21">
        <v>2.212817</v>
      </c>
      <c r="AB17" s="21">
        <v>2.777077</v>
      </c>
    </row>
    <row r="18" spans="1:28" ht="12.75">
      <c r="A18" s="23">
        <v>164</v>
      </c>
      <c r="B18" s="23">
        <v>16</v>
      </c>
      <c r="C18" s="23" t="s">
        <v>148</v>
      </c>
      <c r="D18" s="24">
        <v>2.080347</v>
      </c>
      <c r="E18">
        <v>164</v>
      </c>
      <c r="F18">
        <v>6</v>
      </c>
      <c r="G18" s="25">
        <v>0.1243267</v>
      </c>
      <c r="H18" s="21">
        <v>2.558819</v>
      </c>
      <c r="I18" s="21">
        <v>1.571689</v>
      </c>
      <c r="J18" s="26">
        <v>1.871814</v>
      </c>
      <c r="K18" s="26">
        <v>2.27767</v>
      </c>
      <c r="L18" s="21"/>
      <c r="M18" s="21"/>
      <c r="N18" s="21"/>
      <c r="O18" s="21">
        <v>2.236539</v>
      </c>
      <c r="P18" s="21">
        <v>1.876116</v>
      </c>
      <c r="Q18" s="21"/>
      <c r="R18" s="21">
        <v>2.084189</v>
      </c>
      <c r="S18" s="21"/>
      <c r="T18" s="21"/>
      <c r="U18" s="21"/>
      <c r="V18" s="21"/>
      <c r="W18" s="21">
        <v>2.558819</v>
      </c>
      <c r="X18" s="21"/>
      <c r="Y18" s="21">
        <v>2.154731</v>
      </c>
      <c r="Z18" s="21"/>
      <c r="AA18" s="21">
        <v>1.571689</v>
      </c>
      <c r="AB18" s="21"/>
    </row>
    <row r="19" spans="1:28" ht="12.75">
      <c r="A19" s="23">
        <v>168</v>
      </c>
      <c r="B19" s="23">
        <v>17</v>
      </c>
      <c r="C19" s="23" t="s">
        <v>145</v>
      </c>
      <c r="D19" s="24">
        <v>2.01449</v>
      </c>
      <c r="E19">
        <v>168</v>
      </c>
      <c r="F19">
        <v>6</v>
      </c>
      <c r="G19" s="25">
        <v>0.1269652</v>
      </c>
      <c r="H19" s="21">
        <v>2.594364</v>
      </c>
      <c r="I19" s="21">
        <v>1.652712</v>
      </c>
      <c r="J19" s="26">
        <v>1.814126</v>
      </c>
      <c r="K19" s="26">
        <v>2.235673</v>
      </c>
      <c r="L19" s="21">
        <v>1.776226</v>
      </c>
      <c r="M19" s="21"/>
      <c r="N19" s="21"/>
      <c r="O19" s="21">
        <v>2.236539</v>
      </c>
      <c r="P19" s="21">
        <v>1.876116</v>
      </c>
      <c r="Q19" s="21"/>
      <c r="R19" s="21">
        <v>2.594364</v>
      </c>
      <c r="S19" s="21"/>
      <c r="T19" s="21"/>
      <c r="U19" s="21"/>
      <c r="V19" s="21"/>
      <c r="W19" s="21">
        <v>1.950985</v>
      </c>
      <c r="X19" s="21"/>
      <c r="Y19" s="21"/>
      <c r="Z19" s="21">
        <v>1.652712</v>
      </c>
      <c r="AA19" s="21"/>
      <c r="AB19" s="21"/>
    </row>
    <row r="20" spans="1:28" ht="12.75">
      <c r="A20" s="23">
        <v>175</v>
      </c>
      <c r="B20" s="23">
        <v>18</v>
      </c>
      <c r="C20" s="23" t="s">
        <v>168</v>
      </c>
      <c r="D20" s="24">
        <v>1.804128</v>
      </c>
      <c r="E20">
        <v>175</v>
      </c>
      <c r="F20">
        <v>4</v>
      </c>
      <c r="G20" s="25">
        <v>0.0870988</v>
      </c>
      <c r="H20" s="21">
        <v>1.950985</v>
      </c>
      <c r="I20" s="21">
        <v>1.50348</v>
      </c>
      <c r="J20" s="26">
        <v>1.689798</v>
      </c>
      <c r="K20" s="26">
        <v>1.918458</v>
      </c>
      <c r="L20" s="21"/>
      <c r="M20" s="21"/>
      <c r="N20" s="21"/>
      <c r="O20" s="21">
        <v>1.885931</v>
      </c>
      <c r="P20" s="21">
        <v>1.876116</v>
      </c>
      <c r="Q20" s="21"/>
      <c r="R20" s="21">
        <v>1.50348</v>
      </c>
      <c r="S20" s="21"/>
      <c r="T20" s="21"/>
      <c r="U20" s="21"/>
      <c r="V20" s="21"/>
      <c r="W20" s="21">
        <v>1.950985</v>
      </c>
      <c r="X20" s="21"/>
      <c r="Y20" s="21"/>
      <c r="Z20" s="21"/>
      <c r="AA20" s="21"/>
      <c r="AB20" s="21"/>
    </row>
  </sheetData>
  <sheetProtection/>
  <mergeCells count="26"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L1:L2"/>
    <mergeCell ref="M1:M2"/>
    <mergeCell ref="N1:N2"/>
    <mergeCell ref="O1:O2"/>
    <mergeCell ref="F1:F2"/>
    <mergeCell ref="G1:G2"/>
    <mergeCell ref="H1:I1"/>
    <mergeCell ref="J1:K1"/>
    <mergeCell ref="A1:A2"/>
    <mergeCell ref="C1:C2"/>
    <mergeCell ref="D1:D2"/>
    <mergeCell ref="E1:E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3">
      <selection activeCell="C46" sqref="C46"/>
    </sheetView>
  </sheetViews>
  <sheetFormatPr defaultColWidth="9.140625" defaultRowHeight="12.75"/>
  <cols>
    <col min="1" max="2" width="4.7109375" style="23" customWidth="1"/>
    <col min="3" max="3" width="32.57421875" style="23" customWidth="1"/>
    <col min="4" max="4" width="9.140625" style="23" customWidth="1"/>
    <col min="5" max="5" width="4.00390625" style="0" customWidth="1"/>
    <col min="10" max="11" width="11.00390625" style="0" customWidth="1"/>
    <col min="12" max="28" width="5.28125" style="0" customWidth="1"/>
  </cols>
  <sheetData>
    <row r="1" spans="1:28" ht="52.5" customHeight="1">
      <c r="A1" s="32" t="s">
        <v>264</v>
      </c>
      <c r="B1" s="32" t="s">
        <v>275</v>
      </c>
      <c r="C1" s="28" t="s">
        <v>265</v>
      </c>
      <c r="D1" s="28" t="s">
        <v>274</v>
      </c>
      <c r="E1" s="32" t="s">
        <v>264</v>
      </c>
      <c r="F1" s="27" t="s">
        <v>266</v>
      </c>
      <c r="G1" s="28" t="s">
        <v>267</v>
      </c>
      <c r="H1" s="29" t="s">
        <v>268</v>
      </c>
      <c r="I1" s="30"/>
      <c r="J1" s="29" t="s">
        <v>269</v>
      </c>
      <c r="K1" s="31"/>
      <c r="L1" s="36" t="s">
        <v>247</v>
      </c>
      <c r="M1" s="34" t="s">
        <v>248</v>
      </c>
      <c r="N1" s="34" t="s">
        <v>249</v>
      </c>
      <c r="O1" s="34" t="s">
        <v>250</v>
      </c>
      <c r="P1" s="34" t="s">
        <v>251</v>
      </c>
      <c r="Q1" s="34" t="s">
        <v>252</v>
      </c>
      <c r="R1" s="34" t="s">
        <v>253</v>
      </c>
      <c r="S1" s="34" t="s">
        <v>254</v>
      </c>
      <c r="T1" s="34" t="s">
        <v>255</v>
      </c>
      <c r="U1" s="34" t="s">
        <v>256</v>
      </c>
      <c r="V1" s="34" t="s">
        <v>257</v>
      </c>
      <c r="W1" s="34" t="s">
        <v>258</v>
      </c>
      <c r="X1" s="34" t="s">
        <v>259</v>
      </c>
      <c r="Y1" s="34" t="s">
        <v>260</v>
      </c>
      <c r="Z1" s="34" t="s">
        <v>261</v>
      </c>
      <c r="AA1" s="34" t="s">
        <v>262</v>
      </c>
      <c r="AB1" s="34" t="s">
        <v>263</v>
      </c>
    </row>
    <row r="2" spans="1:28" ht="27" customHeight="1" thickBot="1">
      <c r="A2" s="32"/>
      <c r="B2" s="32" t="s">
        <v>275</v>
      </c>
      <c r="C2" s="33"/>
      <c r="D2" s="33"/>
      <c r="E2" s="32"/>
      <c r="F2" s="27"/>
      <c r="G2" s="33"/>
      <c r="H2" s="18" t="s">
        <v>270</v>
      </c>
      <c r="I2" s="18" t="s">
        <v>271</v>
      </c>
      <c r="J2" s="19" t="s">
        <v>272</v>
      </c>
      <c r="K2" s="20" t="s">
        <v>273</v>
      </c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2.75">
      <c r="A3" s="23">
        <v>32</v>
      </c>
      <c r="B3" s="23">
        <v>1</v>
      </c>
      <c r="C3" s="23" t="s">
        <v>32</v>
      </c>
      <c r="D3" s="24">
        <v>6.077882</v>
      </c>
      <c r="E3">
        <v>32</v>
      </c>
      <c r="F3">
        <v>7</v>
      </c>
      <c r="G3" s="25">
        <v>0.1913055</v>
      </c>
      <c r="H3" s="21">
        <v>7.063669</v>
      </c>
      <c r="I3" s="21">
        <v>5.409258</v>
      </c>
      <c r="J3" s="26">
        <v>5.784726</v>
      </c>
      <c r="K3" s="26">
        <v>6.406175</v>
      </c>
      <c r="L3" s="21">
        <v>5.729621</v>
      </c>
      <c r="M3" s="21"/>
      <c r="N3" s="21"/>
      <c r="O3" s="21">
        <v>6.085847</v>
      </c>
      <c r="P3" s="21">
        <v>7.063669</v>
      </c>
      <c r="Q3" s="21"/>
      <c r="R3" s="21">
        <v>5.771078</v>
      </c>
      <c r="S3" s="21"/>
      <c r="T3" s="21"/>
      <c r="U3" s="21"/>
      <c r="V3" s="21"/>
      <c r="W3" s="21">
        <v>6.480395</v>
      </c>
      <c r="X3" s="21"/>
      <c r="Y3" s="21"/>
      <c r="Z3" s="21">
        <v>5.409258</v>
      </c>
      <c r="AA3" s="21">
        <v>6.005304</v>
      </c>
      <c r="AB3" s="21"/>
    </row>
    <row r="4" spans="1:28" ht="12.75">
      <c r="A4" s="23">
        <v>41</v>
      </c>
      <c r="B4" s="23">
        <v>2</v>
      </c>
      <c r="C4" s="23" t="s">
        <v>43</v>
      </c>
      <c r="D4" s="24">
        <v>5.524542</v>
      </c>
      <c r="E4">
        <v>41</v>
      </c>
      <c r="F4">
        <v>5</v>
      </c>
      <c r="G4" s="25">
        <v>0.2935493</v>
      </c>
      <c r="H4" s="21">
        <v>6.460042</v>
      </c>
      <c r="I4" s="21">
        <v>4.422241</v>
      </c>
      <c r="J4" s="26">
        <v>5.053227</v>
      </c>
      <c r="K4" s="26">
        <v>5.969923</v>
      </c>
      <c r="L4" s="21">
        <v>5.729621</v>
      </c>
      <c r="M4" s="21"/>
      <c r="N4" s="21"/>
      <c r="O4" s="21"/>
      <c r="P4" s="21"/>
      <c r="Q4" s="21"/>
      <c r="R4" s="21">
        <v>4.422241</v>
      </c>
      <c r="S4" s="21"/>
      <c r="T4" s="21"/>
      <c r="U4" s="21"/>
      <c r="V4" s="21"/>
      <c r="W4" s="21"/>
      <c r="X4" s="21"/>
      <c r="Y4" s="21">
        <v>6.460042</v>
      </c>
      <c r="Z4" s="21">
        <v>5.410848</v>
      </c>
      <c r="AA4" s="21">
        <v>5.599956</v>
      </c>
      <c r="AB4" s="21"/>
    </row>
    <row r="5" spans="1:28" ht="12.75">
      <c r="A5" s="23">
        <v>46</v>
      </c>
      <c r="B5" s="23">
        <v>3</v>
      </c>
      <c r="C5" s="23" t="s">
        <v>38</v>
      </c>
      <c r="D5" s="24">
        <v>5.067148</v>
      </c>
      <c r="E5">
        <v>46</v>
      </c>
      <c r="F5">
        <v>6</v>
      </c>
      <c r="G5" s="25">
        <v>0.3673723</v>
      </c>
      <c r="H5" s="21">
        <v>7.063669</v>
      </c>
      <c r="I5" s="21">
        <v>4.422241</v>
      </c>
      <c r="J5" s="26">
        <v>4.600385</v>
      </c>
      <c r="K5" s="26">
        <v>5.827822</v>
      </c>
      <c r="L5" s="21">
        <v>4.778676</v>
      </c>
      <c r="M5" s="21"/>
      <c r="N5" s="21"/>
      <c r="O5" s="21">
        <v>4.581388</v>
      </c>
      <c r="P5" s="21">
        <v>7.063669</v>
      </c>
      <c r="Q5" s="21"/>
      <c r="R5" s="21">
        <v>4.422241</v>
      </c>
      <c r="S5" s="21"/>
      <c r="T5" s="21"/>
      <c r="U5" s="21"/>
      <c r="V5" s="21"/>
      <c r="W5" s="21"/>
      <c r="X5" s="21"/>
      <c r="Y5" s="21"/>
      <c r="Z5" s="21">
        <v>4.784618</v>
      </c>
      <c r="AA5" s="21">
        <v>4.772294</v>
      </c>
      <c r="AB5" s="21"/>
    </row>
    <row r="6" spans="1:28" ht="12.75">
      <c r="A6" s="23">
        <v>49</v>
      </c>
      <c r="B6" s="23">
        <v>4</v>
      </c>
      <c r="C6" s="23" t="s">
        <v>62</v>
      </c>
      <c r="D6" s="24">
        <v>4.983419</v>
      </c>
      <c r="E6">
        <v>49</v>
      </c>
      <c r="F6">
        <v>6</v>
      </c>
      <c r="G6" s="25">
        <v>0.7158962</v>
      </c>
      <c r="H6" s="21">
        <v>7.442509</v>
      </c>
      <c r="I6" s="21">
        <v>3.385403</v>
      </c>
      <c r="J6" s="26">
        <v>3.781981</v>
      </c>
      <c r="K6" s="26">
        <v>6.192071</v>
      </c>
      <c r="L6" s="21">
        <v>3.691197</v>
      </c>
      <c r="M6" s="21"/>
      <c r="N6" s="21"/>
      <c r="O6" s="21">
        <v>3.516655</v>
      </c>
      <c r="P6" s="21"/>
      <c r="Q6" s="21"/>
      <c r="R6" s="21">
        <v>4.422241</v>
      </c>
      <c r="S6" s="21"/>
      <c r="T6" s="21"/>
      <c r="U6" s="21"/>
      <c r="V6" s="21"/>
      <c r="W6" s="21"/>
      <c r="X6" s="21"/>
      <c r="Y6" s="21">
        <v>3.385403</v>
      </c>
      <c r="Z6" s="21">
        <v>7.442509</v>
      </c>
      <c r="AA6" s="21">
        <v>7.442509</v>
      </c>
      <c r="AB6" s="21"/>
    </row>
    <row r="7" spans="1:28" ht="12.75">
      <c r="A7" s="23">
        <v>50</v>
      </c>
      <c r="B7" s="23">
        <v>5</v>
      </c>
      <c r="C7" s="23" t="s">
        <v>46</v>
      </c>
      <c r="D7" s="24">
        <v>4.82171</v>
      </c>
      <c r="E7">
        <v>50</v>
      </c>
      <c r="F7">
        <v>3</v>
      </c>
      <c r="G7" s="25">
        <v>0.9740107</v>
      </c>
      <c r="H7" s="21">
        <v>7.063669</v>
      </c>
      <c r="I7" s="21">
        <v>2.97922</v>
      </c>
      <c r="J7" s="26">
        <v>3.460227</v>
      </c>
      <c r="K7" s="26">
        <v>6.183193</v>
      </c>
      <c r="L7" s="21">
        <v>2.97922</v>
      </c>
      <c r="M7" s="21"/>
      <c r="N7" s="21"/>
      <c r="O7" s="21"/>
      <c r="P7" s="21">
        <v>7.063669</v>
      </c>
      <c r="Q7" s="21"/>
      <c r="R7" s="21">
        <v>4.422241</v>
      </c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2.75">
      <c r="A8" s="23">
        <v>57</v>
      </c>
      <c r="B8" s="23">
        <v>6</v>
      </c>
      <c r="C8" s="23" t="s">
        <v>54</v>
      </c>
      <c r="D8" s="24">
        <v>4.42965</v>
      </c>
      <c r="E8">
        <v>57</v>
      </c>
      <c r="F8">
        <v>7</v>
      </c>
      <c r="G8" s="25">
        <v>0.2999364</v>
      </c>
      <c r="H8" s="21">
        <v>5.771078</v>
      </c>
      <c r="I8" s="21">
        <v>3.189486</v>
      </c>
      <c r="J8" s="26">
        <v>3.938588</v>
      </c>
      <c r="K8" s="26">
        <v>4.92084</v>
      </c>
      <c r="L8" s="21">
        <v>3.691197</v>
      </c>
      <c r="M8" s="21"/>
      <c r="N8" s="21"/>
      <c r="O8" s="21">
        <v>4.343517</v>
      </c>
      <c r="P8" s="21">
        <v>3.189486</v>
      </c>
      <c r="Q8" s="21"/>
      <c r="R8" s="21">
        <v>5.771078</v>
      </c>
      <c r="S8" s="21"/>
      <c r="T8" s="21"/>
      <c r="U8" s="21"/>
      <c r="V8" s="21"/>
      <c r="W8" s="21">
        <v>5.207054</v>
      </c>
      <c r="X8" s="21"/>
      <c r="Y8" s="21"/>
      <c r="Z8" s="21">
        <v>4.454003</v>
      </c>
      <c r="AA8" s="21">
        <v>4.351213</v>
      </c>
      <c r="AB8" s="21"/>
    </row>
    <row r="9" spans="1:28" ht="12.75">
      <c r="A9" s="23">
        <v>64</v>
      </c>
      <c r="B9" s="23">
        <v>7</v>
      </c>
      <c r="C9" s="23" t="s">
        <v>52</v>
      </c>
      <c r="D9" s="24">
        <v>4.080277</v>
      </c>
      <c r="E9">
        <v>64</v>
      </c>
      <c r="F9">
        <v>11</v>
      </c>
      <c r="G9" s="25">
        <v>0.2060129</v>
      </c>
      <c r="H9" s="21">
        <v>5.207054</v>
      </c>
      <c r="I9" s="21">
        <v>3.188954</v>
      </c>
      <c r="J9" s="26">
        <v>3.751566</v>
      </c>
      <c r="K9" s="26">
        <v>4.433539</v>
      </c>
      <c r="L9" s="21">
        <v>4.778676</v>
      </c>
      <c r="M9" s="21"/>
      <c r="N9" s="21"/>
      <c r="O9" s="21">
        <v>3.85284</v>
      </c>
      <c r="P9" s="21">
        <v>5.057702</v>
      </c>
      <c r="Q9" s="21"/>
      <c r="R9" s="21">
        <v>3.301163</v>
      </c>
      <c r="S9" s="21">
        <v>4.351213</v>
      </c>
      <c r="T9" s="21">
        <v>3.461776</v>
      </c>
      <c r="U9" s="21"/>
      <c r="V9" s="21"/>
      <c r="W9" s="21">
        <v>5.207054</v>
      </c>
      <c r="X9" s="21">
        <v>3.188954</v>
      </c>
      <c r="Y9" s="21"/>
      <c r="Z9" s="21">
        <v>3.519914</v>
      </c>
      <c r="AA9" s="21">
        <v>4.357177</v>
      </c>
      <c r="AB9" s="21">
        <v>3.806581</v>
      </c>
    </row>
    <row r="10" spans="1:28" ht="12.75">
      <c r="A10" s="23">
        <v>69</v>
      </c>
      <c r="B10" s="23">
        <v>8</v>
      </c>
      <c r="C10" s="23" t="s">
        <v>60</v>
      </c>
      <c r="D10" s="24">
        <v>3.85076</v>
      </c>
      <c r="E10" s="22">
        <v>69</v>
      </c>
      <c r="F10">
        <v>10</v>
      </c>
      <c r="G10" s="25">
        <v>0.2849953</v>
      </c>
      <c r="H10" s="21">
        <v>5.057702</v>
      </c>
      <c r="I10" s="21">
        <v>2.282783</v>
      </c>
      <c r="J10" s="26">
        <v>3.371998</v>
      </c>
      <c r="K10" s="26">
        <v>4.315577</v>
      </c>
      <c r="L10" s="21">
        <v>4.778676</v>
      </c>
      <c r="M10" s="21"/>
      <c r="N10" s="21"/>
      <c r="O10" s="21">
        <v>4.343517</v>
      </c>
      <c r="P10" s="21">
        <v>5.057702</v>
      </c>
      <c r="Q10" s="21"/>
      <c r="R10" s="21">
        <v>4.422241</v>
      </c>
      <c r="S10" s="21"/>
      <c r="T10" s="21"/>
      <c r="U10" s="21"/>
      <c r="V10" s="21"/>
      <c r="W10" s="21">
        <v>3.679111</v>
      </c>
      <c r="X10" s="21">
        <v>2.282783</v>
      </c>
      <c r="Y10" s="21">
        <v>4.694899</v>
      </c>
      <c r="Z10" s="21">
        <v>2.60653</v>
      </c>
      <c r="AA10" s="21">
        <v>3.453649</v>
      </c>
      <c r="AB10" s="21">
        <v>3.188493</v>
      </c>
    </row>
    <row r="11" spans="1:28" ht="12.75">
      <c r="A11" s="23">
        <v>77</v>
      </c>
      <c r="B11" s="23">
        <v>9</v>
      </c>
      <c r="C11" s="23" t="s">
        <v>89</v>
      </c>
      <c r="D11" s="24">
        <v>3.511906</v>
      </c>
      <c r="E11" s="22">
        <v>75</v>
      </c>
      <c r="F11">
        <v>6</v>
      </c>
      <c r="G11" s="25">
        <v>0.6490144</v>
      </c>
      <c r="H11" s="21">
        <v>5.695103</v>
      </c>
      <c r="I11" s="21">
        <v>1.776226</v>
      </c>
      <c r="J11" s="26">
        <v>2.450254</v>
      </c>
      <c r="K11" s="26">
        <v>4.619687</v>
      </c>
      <c r="L11" s="21">
        <v>1.776226</v>
      </c>
      <c r="M11" s="21"/>
      <c r="N11" s="21"/>
      <c r="O11" s="21"/>
      <c r="P11" s="21"/>
      <c r="Q11" s="21"/>
      <c r="R11" s="21">
        <v>2.594364</v>
      </c>
      <c r="S11" s="21"/>
      <c r="T11" s="21"/>
      <c r="U11" s="21"/>
      <c r="V11" s="21"/>
      <c r="W11" s="21">
        <v>3.679111</v>
      </c>
      <c r="X11" s="21"/>
      <c r="Y11" s="21">
        <v>1.817989</v>
      </c>
      <c r="Z11" s="21">
        <v>5.695103</v>
      </c>
      <c r="AA11" s="21">
        <v>5.50864</v>
      </c>
      <c r="AB11" s="21"/>
    </row>
    <row r="12" spans="1:28" ht="12.75">
      <c r="A12" s="23">
        <v>77</v>
      </c>
      <c r="B12" s="23">
        <v>9</v>
      </c>
      <c r="C12" s="23" t="s">
        <v>77</v>
      </c>
      <c r="D12" s="24">
        <v>3.516105</v>
      </c>
      <c r="E12" s="22">
        <v>75</v>
      </c>
      <c r="F12">
        <v>6</v>
      </c>
      <c r="G12" s="25">
        <v>0.440742</v>
      </c>
      <c r="H12" s="21">
        <v>5.771078</v>
      </c>
      <c r="I12" s="21">
        <v>2.28617</v>
      </c>
      <c r="J12" s="26">
        <v>2.881567</v>
      </c>
      <c r="K12" s="26">
        <v>4.327338</v>
      </c>
      <c r="L12" s="21">
        <v>2.97922</v>
      </c>
      <c r="M12" s="21"/>
      <c r="N12" s="21"/>
      <c r="O12" s="21">
        <v>3.516655</v>
      </c>
      <c r="P12" s="21"/>
      <c r="Q12" s="21"/>
      <c r="R12" s="21">
        <v>5.771078</v>
      </c>
      <c r="S12" s="21"/>
      <c r="T12" s="21"/>
      <c r="U12" s="21"/>
      <c r="V12" s="21"/>
      <c r="W12" s="21"/>
      <c r="X12" s="21"/>
      <c r="Y12" s="21">
        <v>3.385403</v>
      </c>
      <c r="Z12" s="21">
        <v>2.28617</v>
      </c>
      <c r="AA12" s="21">
        <v>3.158106</v>
      </c>
      <c r="AB12" s="21"/>
    </row>
    <row r="13" spans="1:28" ht="12.75">
      <c r="A13" s="23">
        <v>91</v>
      </c>
      <c r="B13" s="23">
        <v>11</v>
      </c>
      <c r="C13" s="23" t="s">
        <v>86</v>
      </c>
      <c r="D13" s="24">
        <v>3.188795</v>
      </c>
      <c r="E13" s="22">
        <v>91</v>
      </c>
      <c r="F13">
        <v>6</v>
      </c>
      <c r="G13" s="25">
        <v>0.344483</v>
      </c>
      <c r="H13" s="21">
        <v>4.357177</v>
      </c>
      <c r="I13" s="21">
        <v>1.948407</v>
      </c>
      <c r="J13" s="26">
        <v>2.613089</v>
      </c>
      <c r="K13" s="26">
        <v>3.771048</v>
      </c>
      <c r="L13" s="21">
        <v>4.357177</v>
      </c>
      <c r="M13" s="21"/>
      <c r="N13" s="21"/>
      <c r="O13" s="21">
        <v>3.85284</v>
      </c>
      <c r="P13" s="21"/>
      <c r="Q13" s="21"/>
      <c r="R13" s="21">
        <v>2.594364</v>
      </c>
      <c r="S13" s="21"/>
      <c r="T13" s="21"/>
      <c r="U13" s="21"/>
      <c r="V13" s="21"/>
      <c r="W13" s="21">
        <v>3.679111</v>
      </c>
      <c r="X13" s="21"/>
      <c r="Y13" s="21">
        <v>2.700869</v>
      </c>
      <c r="Z13" s="21"/>
      <c r="AA13" s="21"/>
      <c r="AB13" s="21">
        <v>1.948407</v>
      </c>
    </row>
    <row r="14" spans="1:28" ht="12.75">
      <c r="A14" s="23">
        <v>91</v>
      </c>
      <c r="B14" s="23">
        <v>11</v>
      </c>
      <c r="C14" s="23" t="s">
        <v>100</v>
      </c>
      <c r="D14" s="24">
        <v>3.195245</v>
      </c>
      <c r="E14" s="22">
        <v>91</v>
      </c>
      <c r="F14">
        <v>8</v>
      </c>
      <c r="G14" s="25">
        <v>0.313396</v>
      </c>
      <c r="H14" s="21">
        <v>5.207054</v>
      </c>
      <c r="I14" s="21">
        <v>2.154731</v>
      </c>
      <c r="J14" s="26">
        <v>2.725567</v>
      </c>
      <c r="K14" s="26">
        <v>3.752207</v>
      </c>
      <c r="L14" s="21">
        <v>3.691197</v>
      </c>
      <c r="M14" s="21"/>
      <c r="N14" s="21"/>
      <c r="O14" s="21">
        <v>2.56624</v>
      </c>
      <c r="P14" s="21">
        <v>3.189486</v>
      </c>
      <c r="Q14" s="21"/>
      <c r="R14" s="21">
        <v>2.594364</v>
      </c>
      <c r="S14" s="21"/>
      <c r="T14" s="21"/>
      <c r="U14" s="21"/>
      <c r="V14" s="21"/>
      <c r="W14" s="21">
        <v>5.207054</v>
      </c>
      <c r="X14" s="21"/>
      <c r="Y14" s="21">
        <v>2.154731</v>
      </c>
      <c r="Z14" s="21">
        <v>2.833813</v>
      </c>
      <c r="AA14" s="21">
        <v>3.325074</v>
      </c>
      <c r="AB14" s="21"/>
    </row>
    <row r="15" spans="1:28" ht="12.75">
      <c r="A15" s="23">
        <v>95</v>
      </c>
      <c r="B15" s="23">
        <v>13</v>
      </c>
      <c r="C15" s="23" t="s">
        <v>93</v>
      </c>
      <c r="D15" s="24">
        <v>3.081774</v>
      </c>
      <c r="E15" s="22">
        <v>95</v>
      </c>
      <c r="F15">
        <v>5</v>
      </c>
      <c r="G15" s="25">
        <v>0.0815429</v>
      </c>
      <c r="H15" s="21">
        <v>3.301163</v>
      </c>
      <c r="I15" s="21">
        <v>2.777077</v>
      </c>
      <c r="J15" s="26">
        <v>2.940416</v>
      </c>
      <c r="K15" s="26">
        <v>3.214439</v>
      </c>
      <c r="L15" s="21">
        <v>2.97922</v>
      </c>
      <c r="M15" s="21"/>
      <c r="N15" s="21"/>
      <c r="O15" s="21"/>
      <c r="P15" s="21">
        <v>3.189486</v>
      </c>
      <c r="Q15" s="21"/>
      <c r="R15" s="21">
        <v>3.301163</v>
      </c>
      <c r="S15" s="21"/>
      <c r="T15" s="21"/>
      <c r="U15" s="21"/>
      <c r="V15" s="21"/>
      <c r="W15" s="21"/>
      <c r="X15" s="21"/>
      <c r="Y15" s="21"/>
      <c r="Z15" s="21">
        <v>3.161921</v>
      </c>
      <c r="AA15" s="21">
        <v>2.777077</v>
      </c>
      <c r="AB15" s="21"/>
    </row>
    <row r="16" spans="1:28" ht="12.75">
      <c r="A16" s="23">
        <v>100</v>
      </c>
      <c r="B16" s="23">
        <v>14</v>
      </c>
      <c r="C16" s="23" t="s">
        <v>106</v>
      </c>
      <c r="D16" s="24">
        <v>2.96985</v>
      </c>
      <c r="E16" s="22">
        <v>100</v>
      </c>
      <c r="F16">
        <v>7</v>
      </c>
      <c r="G16" s="25">
        <v>0.1756939</v>
      </c>
      <c r="H16" s="21">
        <v>3.691197</v>
      </c>
      <c r="I16" s="21">
        <v>2.325631</v>
      </c>
      <c r="J16" s="26">
        <v>2.688076</v>
      </c>
      <c r="K16" s="26">
        <v>3.264183</v>
      </c>
      <c r="L16" s="21">
        <v>3.691197</v>
      </c>
      <c r="M16" s="21"/>
      <c r="N16" s="21"/>
      <c r="O16" s="21">
        <v>3.089837</v>
      </c>
      <c r="P16" s="21">
        <v>3.189486</v>
      </c>
      <c r="Q16" s="21"/>
      <c r="R16" s="21">
        <v>2.594364</v>
      </c>
      <c r="S16" s="21"/>
      <c r="T16" s="21"/>
      <c r="U16" s="21"/>
      <c r="V16" s="21"/>
      <c r="W16" s="21"/>
      <c r="X16" s="21"/>
      <c r="Y16" s="21">
        <v>3.385403</v>
      </c>
      <c r="Z16" s="21">
        <v>2.325631</v>
      </c>
      <c r="AA16" s="21">
        <v>2.513028</v>
      </c>
      <c r="AB16" s="21"/>
    </row>
    <row r="17" spans="1:28" ht="12.75">
      <c r="A17" s="23">
        <v>100</v>
      </c>
      <c r="B17" s="23">
        <v>14</v>
      </c>
      <c r="C17" s="23" t="s">
        <v>94</v>
      </c>
      <c r="D17" s="24">
        <v>3.046324</v>
      </c>
      <c r="E17" s="22">
        <v>100</v>
      </c>
      <c r="F17">
        <v>7</v>
      </c>
      <c r="G17" s="25">
        <v>0.3142995</v>
      </c>
      <c r="H17" s="21">
        <v>4.778676</v>
      </c>
      <c r="I17" s="21">
        <v>2.026212</v>
      </c>
      <c r="J17" s="26">
        <v>2.563982</v>
      </c>
      <c r="K17" s="26">
        <v>3.581281</v>
      </c>
      <c r="L17" s="21">
        <v>4.778676</v>
      </c>
      <c r="M17" s="21"/>
      <c r="N17" s="21"/>
      <c r="O17" s="21">
        <v>2.026212</v>
      </c>
      <c r="P17" s="21"/>
      <c r="Q17" s="21"/>
      <c r="R17" s="21">
        <v>2.594364</v>
      </c>
      <c r="S17" s="21"/>
      <c r="T17" s="21"/>
      <c r="U17" s="21"/>
      <c r="V17" s="21"/>
      <c r="W17" s="21">
        <v>2.558819</v>
      </c>
      <c r="X17" s="21"/>
      <c r="Y17" s="21">
        <v>3.385403</v>
      </c>
      <c r="Z17" s="21">
        <v>3.320134</v>
      </c>
      <c r="AA17" s="21">
        <v>2.660661</v>
      </c>
      <c r="AB17" s="21"/>
    </row>
    <row r="18" spans="1:28" ht="12.75">
      <c r="A18" s="23">
        <v>100</v>
      </c>
      <c r="B18" s="23">
        <v>14</v>
      </c>
      <c r="C18" s="23" t="s">
        <v>88</v>
      </c>
      <c r="D18" s="24">
        <v>2.98107</v>
      </c>
      <c r="E18" s="22">
        <v>100</v>
      </c>
      <c r="F18">
        <v>3</v>
      </c>
      <c r="G18" s="25">
        <v>0.5912157</v>
      </c>
      <c r="H18" s="21">
        <v>4.422241</v>
      </c>
      <c r="I18" s="21">
        <v>2.154731</v>
      </c>
      <c r="J18" s="26">
        <v>2.225233</v>
      </c>
      <c r="K18" s="26">
        <v>3.736907</v>
      </c>
      <c r="L18" s="21">
        <v>2.366238</v>
      </c>
      <c r="M18" s="21"/>
      <c r="N18" s="21"/>
      <c r="O18" s="21"/>
      <c r="P18" s="21"/>
      <c r="Q18" s="21"/>
      <c r="R18" s="21">
        <v>4.422241</v>
      </c>
      <c r="S18" s="21"/>
      <c r="T18" s="21"/>
      <c r="U18" s="21"/>
      <c r="V18" s="21"/>
      <c r="W18" s="21"/>
      <c r="X18" s="21"/>
      <c r="Y18" s="21">
        <v>2.154731</v>
      </c>
      <c r="Z18" s="21"/>
      <c r="AA18" s="21"/>
      <c r="AB18" s="21"/>
    </row>
    <row r="19" spans="1:28" ht="12.75">
      <c r="A19" s="23">
        <v>100</v>
      </c>
      <c r="B19" s="23">
        <v>14</v>
      </c>
      <c r="C19" s="23" t="s">
        <v>108</v>
      </c>
      <c r="D19" s="24">
        <v>2.983002</v>
      </c>
      <c r="E19" s="22">
        <v>100</v>
      </c>
      <c r="F19">
        <v>4</v>
      </c>
      <c r="G19" s="25">
        <v>0.2875232</v>
      </c>
      <c r="H19" s="21">
        <v>3.679111</v>
      </c>
      <c r="I19" s="21">
        <v>2.084189</v>
      </c>
      <c r="J19" s="26">
        <v>2.531705</v>
      </c>
      <c r="K19" s="26">
        <v>3.434299</v>
      </c>
      <c r="L19" s="21">
        <v>2.97922</v>
      </c>
      <c r="M19" s="21"/>
      <c r="N19" s="21"/>
      <c r="O19" s="21"/>
      <c r="P19" s="21">
        <v>3.189486</v>
      </c>
      <c r="Q19" s="21"/>
      <c r="R19" s="21">
        <v>2.084189</v>
      </c>
      <c r="S19" s="21"/>
      <c r="T19" s="21"/>
      <c r="U19" s="21"/>
      <c r="V19" s="21"/>
      <c r="W19" s="21">
        <v>3.679111</v>
      </c>
      <c r="X19" s="21"/>
      <c r="Y19" s="21"/>
      <c r="Z19" s="21"/>
      <c r="AA19" s="21"/>
      <c r="AB19" s="21"/>
    </row>
    <row r="20" spans="1:28" ht="12.75">
      <c r="A20" s="23">
        <v>100</v>
      </c>
      <c r="B20" s="23">
        <v>14</v>
      </c>
      <c r="C20" s="23" t="s">
        <v>120</v>
      </c>
      <c r="D20" s="24">
        <v>3.040804</v>
      </c>
      <c r="E20" s="22">
        <v>100</v>
      </c>
      <c r="F20">
        <v>7</v>
      </c>
      <c r="G20" s="25">
        <v>0.4011724</v>
      </c>
      <c r="H20" s="21">
        <v>5.207054</v>
      </c>
      <c r="I20" s="21">
        <v>1.776226</v>
      </c>
      <c r="J20" s="26">
        <v>2.408314</v>
      </c>
      <c r="K20" s="26">
        <v>3.726477</v>
      </c>
      <c r="L20" s="21">
        <v>1.776226</v>
      </c>
      <c r="M20" s="21"/>
      <c r="N20" s="21"/>
      <c r="O20" s="21">
        <v>3.089837</v>
      </c>
      <c r="P20" s="21"/>
      <c r="Q20" s="21"/>
      <c r="R20" s="21">
        <v>3.301163</v>
      </c>
      <c r="S20" s="21"/>
      <c r="T20" s="21"/>
      <c r="U20" s="21"/>
      <c r="V20" s="21"/>
      <c r="W20" s="21">
        <v>5.207054</v>
      </c>
      <c r="X20" s="21"/>
      <c r="Y20" s="21">
        <v>2.154731</v>
      </c>
      <c r="Z20" s="21">
        <v>3.452058</v>
      </c>
      <c r="AA20" s="21">
        <v>2.304561</v>
      </c>
      <c r="AB20" s="21"/>
    </row>
    <row r="21" spans="1:28" ht="12.75">
      <c r="A21" s="23">
        <v>100</v>
      </c>
      <c r="B21" s="23">
        <v>14</v>
      </c>
      <c r="C21" s="23" t="s">
        <v>81</v>
      </c>
      <c r="D21" s="24">
        <v>3.002285</v>
      </c>
      <c r="E21" s="22">
        <v>100</v>
      </c>
      <c r="F21">
        <v>8</v>
      </c>
      <c r="G21" s="25">
        <v>0.179905</v>
      </c>
      <c r="H21" s="21">
        <v>3.85284</v>
      </c>
      <c r="I21" s="21">
        <v>2.084189</v>
      </c>
      <c r="J21" s="26">
        <v>2.703368</v>
      </c>
      <c r="K21" s="26">
        <v>3.298093</v>
      </c>
      <c r="L21" s="21">
        <v>2.97922</v>
      </c>
      <c r="M21" s="21"/>
      <c r="N21" s="21"/>
      <c r="O21" s="21">
        <v>3.85284</v>
      </c>
      <c r="P21" s="21">
        <v>3.189486</v>
      </c>
      <c r="Q21" s="21"/>
      <c r="R21" s="21">
        <v>2.084189</v>
      </c>
      <c r="S21" s="21"/>
      <c r="T21" s="21"/>
      <c r="U21" s="21"/>
      <c r="V21" s="21"/>
      <c r="W21" s="21">
        <v>2.558819</v>
      </c>
      <c r="X21" s="21"/>
      <c r="Y21" s="21">
        <v>2.700869</v>
      </c>
      <c r="Z21" s="21">
        <v>3.414173</v>
      </c>
      <c r="AA21" s="21">
        <v>3.238683</v>
      </c>
      <c r="AB21" s="21"/>
    </row>
    <row r="22" spans="1:28" ht="12.75">
      <c r="A22" s="23">
        <v>100</v>
      </c>
      <c r="B22" s="23">
        <v>14</v>
      </c>
      <c r="C22" s="23" t="s">
        <v>279</v>
      </c>
      <c r="D22" s="24">
        <v>2.986329</v>
      </c>
      <c r="E22" s="22">
        <v>100</v>
      </c>
      <c r="F22">
        <v>3</v>
      </c>
      <c r="G22" s="25">
        <v>0.1877812</v>
      </c>
      <c r="H22" s="21">
        <v>3.385403</v>
      </c>
      <c r="I22" s="21">
        <v>2.594364</v>
      </c>
      <c r="J22" s="26">
        <v>2.72265</v>
      </c>
      <c r="K22" s="26">
        <v>3.250009</v>
      </c>
      <c r="L22" s="21">
        <v>2.97922</v>
      </c>
      <c r="M22" s="21"/>
      <c r="N22" s="21"/>
      <c r="O22" s="21"/>
      <c r="P22" s="21"/>
      <c r="Q22" s="21"/>
      <c r="R22" s="21">
        <v>2.594364</v>
      </c>
      <c r="S22" s="21"/>
      <c r="T22" s="21"/>
      <c r="U22" s="21"/>
      <c r="V22" s="21"/>
      <c r="W22" s="21"/>
      <c r="X22" s="21"/>
      <c r="Y22" s="21">
        <v>3.385403</v>
      </c>
      <c r="Z22" s="21"/>
      <c r="AA22" s="21"/>
      <c r="AB22" s="21"/>
    </row>
    <row r="23" spans="1:28" ht="12.75">
      <c r="A23" s="23">
        <v>100</v>
      </c>
      <c r="B23" s="23">
        <v>14</v>
      </c>
      <c r="C23" s="23" t="s">
        <v>117</v>
      </c>
      <c r="D23" s="24">
        <v>2.950526</v>
      </c>
      <c r="E23" s="22">
        <v>100</v>
      </c>
      <c r="F23">
        <v>8</v>
      </c>
      <c r="G23" s="25">
        <v>0.1822839</v>
      </c>
      <c r="H23" s="21">
        <v>3.679111</v>
      </c>
      <c r="I23" s="21">
        <v>2.084189</v>
      </c>
      <c r="J23" s="26">
        <v>2.631871</v>
      </c>
      <c r="K23" s="26">
        <v>3.237943</v>
      </c>
      <c r="L23" s="21">
        <v>2.97922</v>
      </c>
      <c r="M23" s="21"/>
      <c r="N23" s="21"/>
      <c r="O23" s="21">
        <v>3.089837</v>
      </c>
      <c r="P23" s="21">
        <v>3.189486</v>
      </c>
      <c r="Q23" s="21"/>
      <c r="R23" s="21">
        <v>2.084189</v>
      </c>
      <c r="S23" s="21"/>
      <c r="T23" s="21"/>
      <c r="U23" s="21"/>
      <c r="V23" s="21"/>
      <c r="W23" s="21">
        <v>3.679111</v>
      </c>
      <c r="X23" s="21"/>
      <c r="Y23" s="21">
        <v>2.154731</v>
      </c>
      <c r="Z23" s="21">
        <v>3.188954</v>
      </c>
      <c r="AA23" s="21">
        <v>3.238683</v>
      </c>
      <c r="AB23" s="21"/>
    </row>
    <row r="24" spans="1:28" ht="12.75">
      <c r="A24" s="23">
        <v>112</v>
      </c>
      <c r="B24" s="23">
        <v>22</v>
      </c>
      <c r="C24" s="23" t="s">
        <v>105</v>
      </c>
      <c r="D24" s="24">
        <v>2.870529</v>
      </c>
      <c r="E24" s="22">
        <v>112</v>
      </c>
      <c r="F24">
        <v>10</v>
      </c>
      <c r="G24" s="25">
        <v>0.1544795</v>
      </c>
      <c r="H24" s="21">
        <v>3.935257</v>
      </c>
      <c r="I24" s="21">
        <v>2.084189</v>
      </c>
      <c r="J24" s="26">
        <v>2.624653</v>
      </c>
      <c r="K24" s="26">
        <v>3.132568</v>
      </c>
      <c r="L24" s="21">
        <v>2.97922</v>
      </c>
      <c r="M24" s="21"/>
      <c r="N24" s="21"/>
      <c r="O24" s="21">
        <v>2.56624</v>
      </c>
      <c r="P24" s="21">
        <v>3.189486</v>
      </c>
      <c r="Q24" s="21"/>
      <c r="R24" s="21">
        <v>2.084189</v>
      </c>
      <c r="S24" s="21"/>
      <c r="T24" s="21"/>
      <c r="U24" s="21"/>
      <c r="V24" s="21"/>
      <c r="W24" s="21">
        <v>2.558819</v>
      </c>
      <c r="X24" s="21">
        <v>3.050517</v>
      </c>
      <c r="Y24" s="21">
        <v>2.700869</v>
      </c>
      <c r="Z24" s="21">
        <v>3.935257</v>
      </c>
      <c r="AA24" s="21">
        <v>2.408084</v>
      </c>
      <c r="AB24" s="21">
        <v>3.232607</v>
      </c>
    </row>
    <row r="25" spans="1:28" ht="12.75">
      <c r="A25" s="23">
        <v>118</v>
      </c>
      <c r="B25" s="23">
        <v>23</v>
      </c>
      <c r="C25" s="23" t="s">
        <v>114</v>
      </c>
      <c r="D25" s="24">
        <v>2.758701</v>
      </c>
      <c r="E25" s="22">
        <v>118</v>
      </c>
      <c r="F25">
        <v>7</v>
      </c>
      <c r="G25" s="25">
        <v>0.2045865</v>
      </c>
      <c r="H25" s="21">
        <v>3.385403</v>
      </c>
      <c r="I25" s="21">
        <v>1.891732</v>
      </c>
      <c r="J25" s="26">
        <v>2.409402</v>
      </c>
      <c r="K25" s="26">
        <v>3.084975</v>
      </c>
      <c r="L25" s="21">
        <v>2.97922</v>
      </c>
      <c r="M25" s="21"/>
      <c r="N25" s="21"/>
      <c r="O25" s="21">
        <v>3.089837</v>
      </c>
      <c r="P25" s="21"/>
      <c r="Q25" s="21"/>
      <c r="R25" s="21">
        <v>3.301163</v>
      </c>
      <c r="S25" s="21"/>
      <c r="T25" s="21"/>
      <c r="U25" s="21"/>
      <c r="V25" s="21"/>
      <c r="W25" s="21">
        <v>2.558819</v>
      </c>
      <c r="X25" s="21"/>
      <c r="Y25" s="21">
        <v>3.385403</v>
      </c>
      <c r="Z25" s="21">
        <v>1.891732</v>
      </c>
      <c r="AA25" s="21">
        <v>2.104733</v>
      </c>
      <c r="AB25" s="21"/>
    </row>
    <row r="26" spans="1:28" ht="12.75">
      <c r="A26" s="23">
        <v>120</v>
      </c>
      <c r="B26" s="23">
        <v>24</v>
      </c>
      <c r="C26" s="23" t="s">
        <v>112</v>
      </c>
      <c r="D26" s="24">
        <v>2.690912</v>
      </c>
      <c r="E26" s="22">
        <v>120</v>
      </c>
      <c r="F26">
        <v>9</v>
      </c>
      <c r="G26" s="25">
        <v>0.1817961</v>
      </c>
      <c r="H26" s="21">
        <v>3.641807</v>
      </c>
      <c r="I26" s="21">
        <v>2.026212</v>
      </c>
      <c r="J26" s="26">
        <v>2.397866</v>
      </c>
      <c r="K26" s="26">
        <v>2.994646</v>
      </c>
      <c r="L26" s="21">
        <v>2.366238</v>
      </c>
      <c r="M26" s="21"/>
      <c r="N26" s="21"/>
      <c r="O26" s="21">
        <v>2.026212</v>
      </c>
      <c r="P26" s="21">
        <v>3.189486</v>
      </c>
      <c r="Q26" s="21"/>
      <c r="R26" s="21">
        <v>2.084189</v>
      </c>
      <c r="S26" s="21"/>
      <c r="T26" s="21"/>
      <c r="U26" s="21"/>
      <c r="V26" s="21"/>
      <c r="W26" s="21">
        <v>2.558819</v>
      </c>
      <c r="X26" s="21"/>
      <c r="Y26" s="21">
        <v>2.154731</v>
      </c>
      <c r="Z26" s="21">
        <v>3.641807</v>
      </c>
      <c r="AA26" s="21">
        <v>3.218528</v>
      </c>
      <c r="AB26" s="21">
        <v>2.978202</v>
      </c>
    </row>
    <row r="27" spans="1:28" ht="12.75">
      <c r="A27" s="23">
        <v>120</v>
      </c>
      <c r="B27" s="23">
        <v>24</v>
      </c>
      <c r="C27" s="23" t="s">
        <v>116</v>
      </c>
      <c r="D27" s="24">
        <v>2.687722</v>
      </c>
      <c r="E27" s="22">
        <v>120</v>
      </c>
      <c r="F27">
        <v>8</v>
      </c>
      <c r="G27" s="25">
        <v>0.1637754</v>
      </c>
      <c r="H27" s="21">
        <v>3.55132</v>
      </c>
      <c r="I27" s="21">
        <v>2.00972</v>
      </c>
      <c r="J27" s="26">
        <v>2.428919</v>
      </c>
      <c r="K27" s="26">
        <v>2.963591</v>
      </c>
      <c r="L27" s="21">
        <v>2.00972</v>
      </c>
      <c r="M27" s="21"/>
      <c r="N27" s="21"/>
      <c r="O27" s="21">
        <v>2.236539</v>
      </c>
      <c r="P27" s="21">
        <v>3.189486</v>
      </c>
      <c r="Q27" s="21"/>
      <c r="R27" s="21">
        <v>2.594364</v>
      </c>
      <c r="S27" s="21"/>
      <c r="T27" s="21"/>
      <c r="U27" s="21"/>
      <c r="V27" s="21"/>
      <c r="W27" s="21">
        <v>2.558819</v>
      </c>
      <c r="X27" s="21"/>
      <c r="Y27" s="21">
        <v>2.700869</v>
      </c>
      <c r="Z27" s="21">
        <v>3.55132</v>
      </c>
      <c r="AA27" s="21">
        <v>2.660661</v>
      </c>
      <c r="AB27" s="21"/>
    </row>
    <row r="28" spans="1:28" ht="12.75">
      <c r="A28" s="23">
        <v>134</v>
      </c>
      <c r="B28" s="23">
        <v>26</v>
      </c>
      <c r="C28" s="23" t="s">
        <v>141</v>
      </c>
      <c r="D28" s="24">
        <v>2.452247</v>
      </c>
      <c r="E28" s="22">
        <v>134</v>
      </c>
      <c r="F28">
        <v>9</v>
      </c>
      <c r="G28" s="25">
        <v>0.1898157</v>
      </c>
      <c r="H28" s="21">
        <v>3.679111</v>
      </c>
      <c r="I28" s="21">
        <v>1.876116</v>
      </c>
      <c r="J28" s="26">
        <v>2.154533</v>
      </c>
      <c r="K28" s="26">
        <v>2.779615</v>
      </c>
      <c r="L28" s="21">
        <v>2.97922</v>
      </c>
      <c r="M28" s="21"/>
      <c r="N28" s="21"/>
      <c r="O28" s="21">
        <v>2.236539</v>
      </c>
      <c r="P28" s="21">
        <v>1.876116</v>
      </c>
      <c r="Q28" s="21"/>
      <c r="R28" s="21">
        <v>2.084189</v>
      </c>
      <c r="S28" s="21"/>
      <c r="T28" s="21"/>
      <c r="U28" s="21"/>
      <c r="V28" s="21"/>
      <c r="W28" s="21">
        <v>3.679111</v>
      </c>
      <c r="X28" s="21"/>
      <c r="Y28" s="21">
        <v>2.154731</v>
      </c>
      <c r="Z28" s="21">
        <v>2.90662</v>
      </c>
      <c r="AA28" s="21">
        <v>2.252666</v>
      </c>
      <c r="AB28" s="21">
        <v>1.901029</v>
      </c>
    </row>
    <row r="29" spans="1:28" ht="12.75">
      <c r="A29" s="23">
        <v>134</v>
      </c>
      <c r="B29" s="23">
        <v>26</v>
      </c>
      <c r="C29" s="23" t="s">
        <v>119</v>
      </c>
      <c r="D29" s="24">
        <v>2.475597</v>
      </c>
      <c r="E29" s="22">
        <v>134</v>
      </c>
      <c r="F29">
        <v>4</v>
      </c>
      <c r="G29" s="25">
        <v>0.5560505</v>
      </c>
      <c r="H29" s="21">
        <v>4.422241</v>
      </c>
      <c r="I29" s="21">
        <v>1.776226</v>
      </c>
      <c r="J29" s="26">
        <v>1.803652</v>
      </c>
      <c r="K29" s="26">
        <v>3.154086</v>
      </c>
      <c r="L29" s="21">
        <v>1.776226</v>
      </c>
      <c r="M29" s="21"/>
      <c r="N29" s="21"/>
      <c r="O29" s="21">
        <v>1.885931</v>
      </c>
      <c r="P29" s="21"/>
      <c r="Q29" s="21"/>
      <c r="R29" s="21">
        <v>4.422241</v>
      </c>
      <c r="S29" s="21"/>
      <c r="T29" s="21"/>
      <c r="U29" s="21"/>
      <c r="V29" s="21"/>
      <c r="W29" s="21"/>
      <c r="X29" s="21"/>
      <c r="Y29" s="21">
        <v>1.817989</v>
      </c>
      <c r="Z29" s="21"/>
      <c r="AA29" s="21"/>
      <c r="AB29" s="21"/>
    </row>
    <row r="30" spans="1:28" ht="12.75">
      <c r="A30" s="23">
        <v>134</v>
      </c>
      <c r="B30" s="23">
        <v>26</v>
      </c>
      <c r="C30" s="23" t="s">
        <v>121</v>
      </c>
      <c r="D30" s="24">
        <v>2.540459</v>
      </c>
      <c r="E30" s="22">
        <v>134</v>
      </c>
      <c r="F30">
        <v>5</v>
      </c>
      <c r="G30" s="25">
        <v>0.1687389</v>
      </c>
      <c r="H30" s="21">
        <v>3.089837</v>
      </c>
      <c r="I30" s="21">
        <v>1.950985</v>
      </c>
      <c r="J30" s="26">
        <v>2.261806</v>
      </c>
      <c r="K30" s="26">
        <v>2.813854</v>
      </c>
      <c r="L30" s="21">
        <v>2.366238</v>
      </c>
      <c r="M30" s="21"/>
      <c r="N30" s="21"/>
      <c r="O30" s="21">
        <v>3.089837</v>
      </c>
      <c r="P30" s="21"/>
      <c r="Q30" s="21"/>
      <c r="R30" s="21">
        <v>2.594364</v>
      </c>
      <c r="S30" s="21"/>
      <c r="T30" s="21"/>
      <c r="U30" s="21"/>
      <c r="V30" s="21"/>
      <c r="W30" s="21">
        <v>1.950985</v>
      </c>
      <c r="X30" s="21"/>
      <c r="Y30" s="21">
        <v>2.700869</v>
      </c>
      <c r="Z30" s="21"/>
      <c r="AA30" s="21"/>
      <c r="AB30" s="21"/>
    </row>
    <row r="31" spans="1:28" ht="12.75">
      <c r="A31" s="23">
        <v>134</v>
      </c>
      <c r="B31" s="23">
        <v>26</v>
      </c>
      <c r="C31" s="23" t="s">
        <v>134</v>
      </c>
      <c r="D31" s="24">
        <v>2.460909</v>
      </c>
      <c r="E31" s="22">
        <v>134</v>
      </c>
      <c r="F31">
        <v>6</v>
      </c>
      <c r="G31" s="25">
        <v>0.1536222</v>
      </c>
      <c r="H31" s="21">
        <v>2.97922</v>
      </c>
      <c r="I31" s="21">
        <v>1.876116</v>
      </c>
      <c r="J31" s="26">
        <v>2.197953</v>
      </c>
      <c r="K31" s="26">
        <v>2.714827</v>
      </c>
      <c r="L31" s="21">
        <v>2.97922</v>
      </c>
      <c r="M31" s="21"/>
      <c r="N31" s="21"/>
      <c r="O31" s="21">
        <v>2.56624</v>
      </c>
      <c r="P31" s="21">
        <v>1.876116</v>
      </c>
      <c r="Q31" s="21"/>
      <c r="R31" s="21">
        <v>2.084189</v>
      </c>
      <c r="S31" s="21"/>
      <c r="T31" s="21"/>
      <c r="U31" s="21"/>
      <c r="V31" s="21"/>
      <c r="W31" s="21">
        <v>2.558819</v>
      </c>
      <c r="X31" s="21"/>
      <c r="Y31" s="21">
        <v>2.700869</v>
      </c>
      <c r="Z31" s="21"/>
      <c r="AA31" s="21"/>
      <c r="AB31" s="21"/>
    </row>
    <row r="32" spans="1:28" ht="12.75">
      <c r="A32" s="23">
        <v>143</v>
      </c>
      <c r="B32" s="23">
        <v>30</v>
      </c>
      <c r="C32" s="23" t="s">
        <v>151</v>
      </c>
      <c r="D32" s="24">
        <v>2.410707</v>
      </c>
      <c r="E32" s="22">
        <v>143</v>
      </c>
      <c r="F32">
        <v>3</v>
      </c>
      <c r="G32" s="25">
        <v>0.3736117</v>
      </c>
      <c r="H32" s="21">
        <v>3.301163</v>
      </c>
      <c r="I32" s="21">
        <v>1.776226</v>
      </c>
      <c r="J32" s="26">
        <v>1.902394</v>
      </c>
      <c r="K32" s="26">
        <v>2.919019</v>
      </c>
      <c r="L32" s="21">
        <v>1.776226</v>
      </c>
      <c r="M32" s="21"/>
      <c r="N32" s="21"/>
      <c r="O32" s="21"/>
      <c r="P32" s="21"/>
      <c r="Q32" s="21"/>
      <c r="R32" s="21">
        <v>3.301163</v>
      </c>
      <c r="S32" s="21"/>
      <c r="T32" s="21"/>
      <c r="U32" s="21"/>
      <c r="V32" s="21"/>
      <c r="W32" s="21"/>
      <c r="X32" s="21"/>
      <c r="Y32" s="21">
        <v>2.154731</v>
      </c>
      <c r="Z32" s="21"/>
      <c r="AA32" s="21"/>
      <c r="AB32" s="21"/>
    </row>
    <row r="33" spans="1:28" ht="12.75">
      <c r="A33" s="23">
        <v>143</v>
      </c>
      <c r="B33" s="23">
        <v>30</v>
      </c>
      <c r="C33" s="23" t="s">
        <v>139</v>
      </c>
      <c r="D33" s="24">
        <v>2.427348</v>
      </c>
      <c r="E33" s="22">
        <v>143</v>
      </c>
      <c r="F33">
        <v>6</v>
      </c>
      <c r="G33" s="25">
        <v>0.1842555</v>
      </c>
      <c r="H33" s="21">
        <v>3.301163</v>
      </c>
      <c r="I33" s="21">
        <v>1.992919</v>
      </c>
      <c r="J33" s="26">
        <v>2.143523</v>
      </c>
      <c r="K33" s="26">
        <v>2.745395</v>
      </c>
      <c r="L33" s="21">
        <v>2.00972</v>
      </c>
      <c r="M33" s="21"/>
      <c r="N33" s="21"/>
      <c r="O33" s="21">
        <v>2.56624</v>
      </c>
      <c r="P33" s="21"/>
      <c r="Q33" s="21"/>
      <c r="R33" s="21">
        <v>3.301163</v>
      </c>
      <c r="S33" s="21"/>
      <c r="T33" s="21"/>
      <c r="U33" s="21"/>
      <c r="V33" s="21"/>
      <c r="W33" s="21"/>
      <c r="X33" s="21"/>
      <c r="Y33" s="21">
        <v>2.154731</v>
      </c>
      <c r="Z33" s="21">
        <v>1.992919</v>
      </c>
      <c r="AA33" s="21">
        <v>2.539317</v>
      </c>
      <c r="AB33" s="21"/>
    </row>
    <row r="34" spans="1:28" ht="12.75">
      <c r="A34" s="23">
        <v>143</v>
      </c>
      <c r="B34" s="23">
        <v>30</v>
      </c>
      <c r="C34" s="23" t="s">
        <v>132</v>
      </c>
      <c r="D34" s="24">
        <v>2.449336</v>
      </c>
      <c r="E34" s="22">
        <v>143</v>
      </c>
      <c r="F34">
        <v>10</v>
      </c>
      <c r="G34" s="25">
        <v>0.1437733</v>
      </c>
      <c r="H34" s="21">
        <v>3.189486</v>
      </c>
      <c r="I34" s="21">
        <v>1.901029</v>
      </c>
      <c r="J34" s="26">
        <v>2.213846</v>
      </c>
      <c r="K34" s="26">
        <v>2.688546</v>
      </c>
      <c r="L34" s="21">
        <v>2.366238</v>
      </c>
      <c r="M34" s="21"/>
      <c r="N34" s="21"/>
      <c r="O34" s="21">
        <v>3.089837</v>
      </c>
      <c r="P34" s="21">
        <v>3.189486</v>
      </c>
      <c r="Q34" s="21"/>
      <c r="R34" s="21">
        <v>2.084189</v>
      </c>
      <c r="S34" s="21"/>
      <c r="T34" s="21"/>
      <c r="U34" s="21"/>
      <c r="V34" s="21"/>
      <c r="W34" s="21">
        <v>1.950985</v>
      </c>
      <c r="X34" s="21">
        <v>1.938191</v>
      </c>
      <c r="Y34" s="21">
        <v>2.700869</v>
      </c>
      <c r="Z34" s="21">
        <v>2.804655</v>
      </c>
      <c r="AA34" s="21">
        <v>1.901029</v>
      </c>
      <c r="AB34" s="21">
        <v>2.467885</v>
      </c>
    </row>
    <row r="35" spans="1:28" ht="12.75">
      <c r="A35" s="23">
        <v>143</v>
      </c>
      <c r="B35" s="23">
        <v>30</v>
      </c>
      <c r="C35" s="23" t="s">
        <v>135</v>
      </c>
      <c r="D35" s="24">
        <v>2.382138</v>
      </c>
      <c r="E35" s="22">
        <v>143</v>
      </c>
      <c r="F35">
        <v>5</v>
      </c>
      <c r="G35" s="25">
        <v>0.0761471</v>
      </c>
      <c r="H35" s="21">
        <v>2.594364</v>
      </c>
      <c r="I35" s="21">
        <v>2.154731</v>
      </c>
      <c r="J35" s="26">
        <v>2.255695</v>
      </c>
      <c r="K35" s="26">
        <v>2.508581</v>
      </c>
      <c r="L35" s="21">
        <v>2.366238</v>
      </c>
      <c r="M35" s="21"/>
      <c r="N35" s="21"/>
      <c r="O35" s="21">
        <v>2.236539</v>
      </c>
      <c r="P35" s="21"/>
      <c r="Q35" s="21"/>
      <c r="R35" s="21">
        <v>2.594364</v>
      </c>
      <c r="S35" s="21"/>
      <c r="T35" s="21"/>
      <c r="U35" s="21"/>
      <c r="V35" s="21"/>
      <c r="W35" s="21">
        <v>2.558819</v>
      </c>
      <c r="X35" s="21"/>
      <c r="Y35" s="21">
        <v>2.154731</v>
      </c>
      <c r="Z35" s="21"/>
      <c r="AA35" s="21"/>
      <c r="AB35" s="21"/>
    </row>
    <row r="36" spans="1:28" ht="12.75">
      <c r="A36" s="23">
        <v>143</v>
      </c>
      <c r="B36" s="23">
        <v>30</v>
      </c>
      <c r="C36" s="23" t="s">
        <v>128</v>
      </c>
      <c r="D36" s="24">
        <v>2.433897</v>
      </c>
      <c r="E36" s="22">
        <v>143</v>
      </c>
      <c r="F36">
        <v>9</v>
      </c>
      <c r="G36" s="25">
        <v>0.133586</v>
      </c>
      <c r="H36" s="21">
        <v>3.189486</v>
      </c>
      <c r="I36" s="21">
        <v>2.074261</v>
      </c>
      <c r="J36" s="26">
        <v>2.229162</v>
      </c>
      <c r="K36" s="26">
        <v>2.667326</v>
      </c>
      <c r="L36" s="21">
        <v>2.366238</v>
      </c>
      <c r="M36" s="21"/>
      <c r="N36" s="21"/>
      <c r="O36" s="21">
        <v>3.089837</v>
      </c>
      <c r="P36" s="21">
        <v>3.189486</v>
      </c>
      <c r="Q36" s="21"/>
      <c r="R36" s="21">
        <v>2.084189</v>
      </c>
      <c r="S36" s="21"/>
      <c r="T36" s="21"/>
      <c r="U36" s="21"/>
      <c r="V36" s="21"/>
      <c r="W36" s="21">
        <v>2.558819</v>
      </c>
      <c r="X36" s="21"/>
      <c r="Y36" s="21">
        <v>2.154731</v>
      </c>
      <c r="Z36" s="21">
        <v>2.074261</v>
      </c>
      <c r="AA36" s="21">
        <v>2.104733</v>
      </c>
      <c r="AB36" s="21">
        <v>2.282783</v>
      </c>
    </row>
    <row r="37" spans="1:28" ht="12.75">
      <c r="A37" s="23">
        <v>154</v>
      </c>
      <c r="B37" s="23">
        <v>35</v>
      </c>
      <c r="C37" s="23" t="s">
        <v>150</v>
      </c>
      <c r="D37" s="24">
        <v>2.210424</v>
      </c>
      <c r="E37" s="22">
        <v>154</v>
      </c>
      <c r="F37">
        <v>4</v>
      </c>
      <c r="G37" s="25">
        <v>0.0521467</v>
      </c>
      <c r="H37" s="21">
        <v>2.366238</v>
      </c>
      <c r="I37" s="21">
        <v>2.084189</v>
      </c>
      <c r="J37" s="26">
        <v>2.122277</v>
      </c>
      <c r="K37" s="26">
        <v>2.301388</v>
      </c>
      <c r="L37" s="21">
        <v>2.366238</v>
      </c>
      <c r="M37" s="21"/>
      <c r="N37" s="21"/>
      <c r="O37" s="21">
        <v>2.236539</v>
      </c>
      <c r="P37" s="21"/>
      <c r="Q37" s="21"/>
      <c r="R37" s="21">
        <v>2.084189</v>
      </c>
      <c r="S37" s="21"/>
      <c r="T37" s="21"/>
      <c r="U37" s="21"/>
      <c r="V37" s="21"/>
      <c r="W37" s="21"/>
      <c r="X37" s="21"/>
      <c r="Y37" s="21">
        <v>2.154731</v>
      </c>
      <c r="Z37" s="21"/>
      <c r="AA37" s="21"/>
      <c r="AB37" s="21"/>
    </row>
    <row r="38" spans="1:28" ht="12.75">
      <c r="A38" s="23">
        <v>154</v>
      </c>
      <c r="B38" s="23">
        <v>35</v>
      </c>
      <c r="C38" s="23" t="s">
        <v>181</v>
      </c>
      <c r="D38" s="24">
        <v>2.154337</v>
      </c>
      <c r="E38" s="22">
        <v>154</v>
      </c>
      <c r="F38">
        <v>6</v>
      </c>
      <c r="G38" s="25">
        <v>0.1002416</v>
      </c>
      <c r="H38" s="21">
        <v>2.558819</v>
      </c>
      <c r="I38" s="21">
        <v>1.876116</v>
      </c>
      <c r="J38" s="26">
        <v>1.993832</v>
      </c>
      <c r="K38" s="26">
        <v>2.315129</v>
      </c>
      <c r="L38" s="21">
        <v>2.366238</v>
      </c>
      <c r="M38" s="21"/>
      <c r="N38" s="21"/>
      <c r="O38" s="21">
        <v>1.885931</v>
      </c>
      <c r="P38" s="21">
        <v>1.876116</v>
      </c>
      <c r="Q38" s="21"/>
      <c r="R38" s="21">
        <v>2.084189</v>
      </c>
      <c r="S38" s="21"/>
      <c r="T38" s="21"/>
      <c r="U38" s="21"/>
      <c r="V38" s="21"/>
      <c r="W38" s="21">
        <v>2.558819</v>
      </c>
      <c r="X38" s="21"/>
      <c r="Y38" s="21">
        <v>2.154731</v>
      </c>
      <c r="Z38" s="21"/>
      <c r="AA38" s="21"/>
      <c r="AB38" s="21"/>
    </row>
    <row r="39" spans="1:28" ht="12.75">
      <c r="A39" s="23">
        <v>154</v>
      </c>
      <c r="B39" s="23">
        <v>35</v>
      </c>
      <c r="C39" s="23" t="s">
        <v>142</v>
      </c>
      <c r="D39" s="24">
        <v>2.233704</v>
      </c>
      <c r="E39" s="22">
        <v>154</v>
      </c>
      <c r="F39">
        <v>8</v>
      </c>
      <c r="G39" s="25">
        <v>0.1526096</v>
      </c>
      <c r="H39" s="21">
        <v>3.189486</v>
      </c>
      <c r="I39" s="21">
        <v>1.817989</v>
      </c>
      <c r="J39" s="26">
        <v>2.002228</v>
      </c>
      <c r="K39" s="26">
        <v>2.50174</v>
      </c>
      <c r="L39" s="21">
        <v>2.366238</v>
      </c>
      <c r="M39" s="21"/>
      <c r="N39" s="21"/>
      <c r="O39" s="21">
        <v>1.885931</v>
      </c>
      <c r="P39" s="21">
        <v>3.189486</v>
      </c>
      <c r="Q39" s="21"/>
      <c r="R39" s="21">
        <v>2.084189</v>
      </c>
      <c r="S39" s="21"/>
      <c r="T39" s="21"/>
      <c r="U39" s="21"/>
      <c r="V39" s="21"/>
      <c r="W39" s="21">
        <v>2.558819</v>
      </c>
      <c r="X39" s="21"/>
      <c r="Y39" s="21">
        <v>1.817989</v>
      </c>
      <c r="Z39" s="21">
        <v>2.075244</v>
      </c>
      <c r="AA39" s="21">
        <v>1.891732</v>
      </c>
      <c r="AB39" s="21"/>
    </row>
    <row r="40" spans="1:28" ht="12.75">
      <c r="A40" s="23">
        <v>154</v>
      </c>
      <c r="B40" s="23">
        <v>35</v>
      </c>
      <c r="C40" s="23" t="s">
        <v>152</v>
      </c>
      <c r="D40" s="24">
        <v>2.201865</v>
      </c>
      <c r="E40" s="22">
        <v>154</v>
      </c>
      <c r="F40">
        <v>4</v>
      </c>
      <c r="G40" s="25">
        <v>0.104936</v>
      </c>
      <c r="H40" s="21">
        <v>2.558819</v>
      </c>
      <c r="I40" s="21">
        <v>2.00972</v>
      </c>
      <c r="J40" s="26">
        <v>2.046955</v>
      </c>
      <c r="K40" s="26">
        <v>2.356775</v>
      </c>
      <c r="L40" s="21">
        <v>2.00972</v>
      </c>
      <c r="M40" s="21"/>
      <c r="N40" s="21"/>
      <c r="O40" s="21"/>
      <c r="P40" s="21"/>
      <c r="Q40" s="21"/>
      <c r="R40" s="21">
        <v>2.084189</v>
      </c>
      <c r="S40" s="21"/>
      <c r="T40" s="21"/>
      <c r="U40" s="21"/>
      <c r="V40" s="21"/>
      <c r="W40" s="21">
        <v>2.558819</v>
      </c>
      <c r="X40" s="21"/>
      <c r="Y40" s="21">
        <v>2.154731</v>
      </c>
      <c r="Z40" s="21"/>
      <c r="AA40" s="21"/>
      <c r="AB40" s="21"/>
    </row>
    <row r="41" spans="1:28" ht="12.75">
      <c r="A41" s="23">
        <v>154</v>
      </c>
      <c r="B41" s="23">
        <v>35</v>
      </c>
      <c r="C41" s="23" t="s">
        <v>153</v>
      </c>
      <c r="D41" s="24">
        <v>2.24349</v>
      </c>
      <c r="E41" s="22">
        <v>154</v>
      </c>
      <c r="F41">
        <v>9</v>
      </c>
      <c r="G41" s="25">
        <v>0.1218993</v>
      </c>
      <c r="H41" s="21">
        <v>2.700869</v>
      </c>
      <c r="I41" s="21">
        <v>1.50348</v>
      </c>
      <c r="J41" s="26">
        <v>2.03475</v>
      </c>
      <c r="K41" s="26">
        <v>2.435783</v>
      </c>
      <c r="L41" s="21">
        <v>2.366238</v>
      </c>
      <c r="M41" s="21"/>
      <c r="N41" s="21"/>
      <c r="O41" s="21">
        <v>2.56624</v>
      </c>
      <c r="P41" s="21">
        <v>1.876116</v>
      </c>
      <c r="Q41" s="21"/>
      <c r="R41" s="21">
        <v>1.50348</v>
      </c>
      <c r="S41" s="21"/>
      <c r="T41" s="21"/>
      <c r="U41" s="21"/>
      <c r="V41" s="21"/>
      <c r="W41" s="21">
        <v>2.558819</v>
      </c>
      <c r="X41" s="21"/>
      <c r="Y41" s="21">
        <v>2.700869</v>
      </c>
      <c r="Z41" s="21">
        <v>2.304561</v>
      </c>
      <c r="AA41" s="21">
        <v>2.319202</v>
      </c>
      <c r="AB41" s="21">
        <v>1.995889</v>
      </c>
    </row>
    <row r="42" spans="1:28" ht="12.75">
      <c r="A42" s="23">
        <v>154</v>
      </c>
      <c r="B42" s="23">
        <v>35</v>
      </c>
      <c r="C42" s="23" t="s">
        <v>137</v>
      </c>
      <c r="D42" s="24">
        <v>2.229767</v>
      </c>
      <c r="E42" s="22">
        <v>154</v>
      </c>
      <c r="F42">
        <v>8</v>
      </c>
      <c r="G42" s="25">
        <v>0.3685221</v>
      </c>
      <c r="H42" s="21">
        <v>3.786644</v>
      </c>
      <c r="I42" s="21">
        <v>0.9305564</v>
      </c>
      <c r="J42" s="26">
        <v>1.627744</v>
      </c>
      <c r="K42" s="26">
        <v>2.853831</v>
      </c>
      <c r="L42" s="21">
        <v>1.477945</v>
      </c>
      <c r="M42" s="21"/>
      <c r="N42" s="21"/>
      <c r="O42" s="21">
        <v>1.481738</v>
      </c>
      <c r="P42" s="21">
        <v>3.189486</v>
      </c>
      <c r="Q42" s="21"/>
      <c r="R42" s="21">
        <v>2.084189</v>
      </c>
      <c r="S42" s="21"/>
      <c r="T42" s="21"/>
      <c r="U42" s="21"/>
      <c r="V42" s="21"/>
      <c r="W42" s="21">
        <v>0.9305564</v>
      </c>
      <c r="X42" s="21"/>
      <c r="Y42" s="21">
        <v>1.367659</v>
      </c>
      <c r="Z42" s="21">
        <v>3.786644</v>
      </c>
      <c r="AA42" s="21">
        <v>3.519914</v>
      </c>
      <c r="AB42" s="21"/>
    </row>
    <row r="43" spans="1:28" ht="12.75">
      <c r="A43" s="23">
        <v>164</v>
      </c>
      <c r="B43" s="23">
        <v>41</v>
      </c>
      <c r="C43" s="23" t="s">
        <v>158</v>
      </c>
      <c r="D43" s="24">
        <v>2.110293</v>
      </c>
      <c r="E43" s="22">
        <v>164</v>
      </c>
      <c r="F43">
        <v>6</v>
      </c>
      <c r="G43" s="25">
        <v>0.1110718</v>
      </c>
      <c r="H43" s="21">
        <v>2.56624</v>
      </c>
      <c r="I43" s="21">
        <v>1.817989</v>
      </c>
      <c r="J43" s="26">
        <v>1.938427</v>
      </c>
      <c r="K43" s="26">
        <v>2.30421</v>
      </c>
      <c r="L43" s="21">
        <v>2.366238</v>
      </c>
      <c r="M43" s="21"/>
      <c r="N43" s="21"/>
      <c r="O43" s="21">
        <v>2.56624</v>
      </c>
      <c r="P43" s="21">
        <v>1.876116</v>
      </c>
      <c r="Q43" s="21"/>
      <c r="R43" s="21">
        <v>2.084189</v>
      </c>
      <c r="S43" s="21"/>
      <c r="T43" s="21"/>
      <c r="U43" s="21"/>
      <c r="V43" s="21"/>
      <c r="W43" s="21">
        <v>1.950985</v>
      </c>
      <c r="X43" s="21"/>
      <c r="Y43" s="21">
        <v>1.817989</v>
      </c>
      <c r="Z43" s="21"/>
      <c r="AA43" s="21"/>
      <c r="AB43" s="21"/>
    </row>
    <row r="44" spans="1:28" ht="12.75">
      <c r="A44" s="23">
        <v>168</v>
      </c>
      <c r="B44" s="23">
        <v>42</v>
      </c>
      <c r="C44" s="23" t="s">
        <v>161</v>
      </c>
      <c r="D44" s="24">
        <v>2.005035</v>
      </c>
      <c r="E44" s="22">
        <v>168</v>
      </c>
      <c r="F44">
        <v>8</v>
      </c>
      <c r="G44" s="25">
        <v>0.1016714</v>
      </c>
      <c r="H44" s="21">
        <v>2.558819</v>
      </c>
      <c r="I44" s="21">
        <v>1.50348</v>
      </c>
      <c r="J44" s="26">
        <v>1.841519</v>
      </c>
      <c r="K44" s="26">
        <v>2.174484</v>
      </c>
      <c r="L44" s="21">
        <v>2.00972</v>
      </c>
      <c r="M44" s="21"/>
      <c r="N44" s="21"/>
      <c r="O44" s="21">
        <v>1.885931</v>
      </c>
      <c r="P44" s="21">
        <v>1.876116</v>
      </c>
      <c r="Q44" s="21"/>
      <c r="R44" s="21">
        <v>1.50348</v>
      </c>
      <c r="S44" s="21"/>
      <c r="T44" s="21"/>
      <c r="U44" s="21"/>
      <c r="V44" s="21"/>
      <c r="W44" s="21">
        <v>2.558819</v>
      </c>
      <c r="X44" s="21"/>
      <c r="Y44" s="21">
        <v>2.154731</v>
      </c>
      <c r="Z44" s="21">
        <v>2.212148</v>
      </c>
      <c r="AA44" s="21">
        <v>1.839337</v>
      </c>
      <c r="AB44" s="21"/>
    </row>
    <row r="45" spans="1:28" ht="12.75">
      <c r="A45" s="23">
        <v>168</v>
      </c>
      <c r="B45" s="23">
        <v>42</v>
      </c>
      <c r="C45" s="23" t="s">
        <v>164</v>
      </c>
      <c r="D45" s="24">
        <v>2.040463</v>
      </c>
      <c r="E45" s="22">
        <v>168</v>
      </c>
      <c r="F45">
        <v>6</v>
      </c>
      <c r="G45" s="25">
        <v>0.0547903</v>
      </c>
      <c r="H45" s="21">
        <v>2.282783</v>
      </c>
      <c r="I45" s="21">
        <v>1.817989</v>
      </c>
      <c r="J45" s="26">
        <v>1.952614</v>
      </c>
      <c r="K45" s="26">
        <v>2.128313</v>
      </c>
      <c r="L45" s="21">
        <v>2.00972</v>
      </c>
      <c r="M45" s="21"/>
      <c r="N45" s="21"/>
      <c r="O45" s="21">
        <v>2.026212</v>
      </c>
      <c r="P45" s="21"/>
      <c r="Q45" s="21"/>
      <c r="R45" s="21">
        <v>2.084189</v>
      </c>
      <c r="S45" s="21"/>
      <c r="T45" s="21"/>
      <c r="U45" s="21"/>
      <c r="V45" s="21"/>
      <c r="W45" s="21"/>
      <c r="X45" s="21"/>
      <c r="Y45" s="21">
        <v>1.817989</v>
      </c>
      <c r="Z45" s="21">
        <v>2.282783</v>
      </c>
      <c r="AA45" s="21">
        <v>2.021888</v>
      </c>
      <c r="AB45" s="21"/>
    </row>
    <row r="46" spans="1:28" ht="12.75">
      <c r="A46" s="23">
        <v>168</v>
      </c>
      <c r="B46" s="23">
        <v>42</v>
      </c>
      <c r="C46" s="23" t="s">
        <v>280</v>
      </c>
      <c r="D46" s="24">
        <v>2.021067</v>
      </c>
      <c r="E46" s="22">
        <v>168</v>
      </c>
      <c r="F46">
        <v>5</v>
      </c>
      <c r="G46" s="25">
        <v>0.0861822</v>
      </c>
      <c r="H46" s="21">
        <v>2.366238</v>
      </c>
      <c r="I46" s="21">
        <v>1.817989</v>
      </c>
      <c r="J46" s="26">
        <v>1.884818</v>
      </c>
      <c r="K46" s="26">
        <v>2.170368</v>
      </c>
      <c r="L46" s="21">
        <v>2.366238</v>
      </c>
      <c r="M46" s="21"/>
      <c r="N46" s="21"/>
      <c r="O46" s="21">
        <v>1.885931</v>
      </c>
      <c r="P46" s="21"/>
      <c r="Q46" s="21"/>
      <c r="R46" s="21">
        <v>2.084189</v>
      </c>
      <c r="S46" s="21"/>
      <c r="T46" s="21"/>
      <c r="U46" s="21"/>
      <c r="V46" s="21"/>
      <c r="W46" s="21">
        <v>1.950985</v>
      </c>
      <c r="X46" s="21"/>
      <c r="Y46" s="21">
        <v>1.817989</v>
      </c>
      <c r="Z46" s="21"/>
      <c r="AA46" s="21"/>
      <c r="AB46" s="21"/>
    </row>
    <row r="47" spans="1:28" ht="12.75">
      <c r="A47" s="23">
        <v>172</v>
      </c>
      <c r="B47" s="23">
        <v>45</v>
      </c>
      <c r="C47" s="23" t="s">
        <v>163</v>
      </c>
      <c r="D47" s="24">
        <v>1.935236</v>
      </c>
      <c r="E47" s="22">
        <v>172</v>
      </c>
      <c r="F47">
        <v>6</v>
      </c>
      <c r="G47" s="25">
        <v>0.1389261</v>
      </c>
      <c r="H47" s="21">
        <v>2.532598</v>
      </c>
      <c r="I47" s="21">
        <v>1.50348</v>
      </c>
      <c r="J47" s="26">
        <v>1.717447</v>
      </c>
      <c r="K47" s="26">
        <v>2.176514</v>
      </c>
      <c r="L47" s="21">
        <v>1.776226</v>
      </c>
      <c r="M47" s="21"/>
      <c r="N47" s="21"/>
      <c r="O47" s="21">
        <v>2.236539</v>
      </c>
      <c r="P47" s="21"/>
      <c r="Q47" s="21"/>
      <c r="R47" s="21">
        <v>1.50348</v>
      </c>
      <c r="S47" s="21"/>
      <c r="T47" s="21"/>
      <c r="U47" s="21"/>
      <c r="V47" s="21"/>
      <c r="W47" s="21"/>
      <c r="X47" s="21"/>
      <c r="Y47" s="21">
        <v>1.817989</v>
      </c>
      <c r="Z47" s="21">
        <v>2.532598</v>
      </c>
      <c r="AA47" s="21">
        <v>1.744585</v>
      </c>
      <c r="AB47" s="21"/>
    </row>
    <row r="48" spans="1:28" ht="12.75">
      <c r="A48" s="23">
        <v>172</v>
      </c>
      <c r="B48" s="23">
        <v>45</v>
      </c>
      <c r="C48" s="23" t="s">
        <v>162</v>
      </c>
      <c r="D48" s="24">
        <v>1.912177</v>
      </c>
      <c r="E48" s="22">
        <v>172</v>
      </c>
      <c r="F48">
        <v>3</v>
      </c>
      <c r="G48" s="25">
        <v>0.0747475</v>
      </c>
      <c r="H48" s="21">
        <v>2.084189</v>
      </c>
      <c r="I48" s="21">
        <v>1.776226</v>
      </c>
      <c r="J48" s="26">
        <v>1.809523</v>
      </c>
      <c r="K48" s="26">
        <v>2.014831</v>
      </c>
      <c r="L48" s="21">
        <v>1.776226</v>
      </c>
      <c r="M48" s="21"/>
      <c r="N48" s="21"/>
      <c r="O48" s="21"/>
      <c r="P48" s="21">
        <v>1.876116</v>
      </c>
      <c r="Q48" s="21"/>
      <c r="R48" s="21">
        <v>2.084189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2.75">
      <c r="A49" s="23">
        <v>177</v>
      </c>
      <c r="B49" s="23">
        <v>47</v>
      </c>
      <c r="C49" s="23" t="s">
        <v>165</v>
      </c>
      <c r="D49" s="24">
        <v>1.563758</v>
      </c>
      <c r="E49" s="22">
        <v>177</v>
      </c>
      <c r="F49">
        <v>6</v>
      </c>
      <c r="G49" s="25">
        <v>0.0784729</v>
      </c>
      <c r="H49" s="21">
        <v>1.876116</v>
      </c>
      <c r="I49" s="21">
        <v>1.367659</v>
      </c>
      <c r="J49" s="26">
        <v>1.435169</v>
      </c>
      <c r="K49" s="26">
        <v>1.697582</v>
      </c>
      <c r="L49" s="21">
        <v>1.776226</v>
      </c>
      <c r="M49" s="21"/>
      <c r="N49" s="21"/>
      <c r="O49" s="21">
        <v>1.481738</v>
      </c>
      <c r="P49" s="21">
        <v>1.876116</v>
      </c>
      <c r="Q49" s="21"/>
      <c r="R49" s="21">
        <v>1.50348</v>
      </c>
      <c r="S49" s="21"/>
      <c r="T49" s="21"/>
      <c r="U49" s="21"/>
      <c r="V49" s="21"/>
      <c r="W49" s="21">
        <v>1.377327</v>
      </c>
      <c r="X49" s="21"/>
      <c r="Y49" s="21">
        <v>1.367659</v>
      </c>
      <c r="Z49" s="21"/>
      <c r="AA49" s="21"/>
      <c r="AB49" s="21"/>
    </row>
    <row r="50" spans="1:23" ht="12.75">
      <c r="A50" s="23">
        <v>182</v>
      </c>
      <c r="B50" s="23">
        <v>48</v>
      </c>
      <c r="C50" s="23" t="s">
        <v>171</v>
      </c>
      <c r="D50" s="24">
        <v>0.9834057</v>
      </c>
      <c r="E50" s="22">
        <v>182</v>
      </c>
      <c r="F50">
        <v>4</v>
      </c>
      <c r="G50" s="25">
        <v>0.2315391</v>
      </c>
      <c r="H50" s="21">
        <v>1.50348</v>
      </c>
      <c r="I50" s="21">
        <v>0.4222137</v>
      </c>
      <c r="J50" s="26">
        <v>0.5785046</v>
      </c>
      <c r="K50" s="26">
        <v>1.408866</v>
      </c>
      <c r="L50" s="21">
        <v>0.4222137</v>
      </c>
      <c r="M50" s="21"/>
      <c r="N50" s="21"/>
      <c r="O50" s="21">
        <v>0.6306016</v>
      </c>
      <c r="P50" s="21"/>
      <c r="Q50" s="21"/>
      <c r="R50" s="21">
        <v>1.50348</v>
      </c>
      <c r="S50" s="21"/>
      <c r="T50" s="21"/>
      <c r="U50" s="21"/>
      <c r="V50" s="21"/>
      <c r="W50" s="21">
        <v>1.377327</v>
      </c>
    </row>
  </sheetData>
  <sheetProtection/>
  <mergeCells count="26">
    <mergeCell ref="AB1:AB2"/>
    <mergeCell ref="B1:B2"/>
    <mergeCell ref="X1:X2"/>
    <mergeCell ref="Y1:Y2"/>
    <mergeCell ref="Z1:Z2"/>
    <mergeCell ref="AA1:AA2"/>
    <mergeCell ref="T1:T2"/>
    <mergeCell ref="U1:U2"/>
    <mergeCell ref="V1:V2"/>
    <mergeCell ref="W1:W2"/>
    <mergeCell ref="P1:P2"/>
    <mergeCell ref="Q1:Q2"/>
    <mergeCell ref="R1:R2"/>
    <mergeCell ref="S1:S2"/>
    <mergeCell ref="L1:L2"/>
    <mergeCell ref="M1:M2"/>
    <mergeCell ref="N1:N2"/>
    <mergeCell ref="O1:O2"/>
    <mergeCell ref="F1:F2"/>
    <mergeCell ref="G1:G2"/>
    <mergeCell ref="H1:I1"/>
    <mergeCell ref="J1:K1"/>
    <mergeCell ref="A1:A2"/>
    <mergeCell ref="C1:C2"/>
    <mergeCell ref="D1:D2"/>
    <mergeCell ref="E1:E2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3"/>
  <sheetViews>
    <sheetView zoomScalePageLayoutView="0" workbookViewId="0" topLeftCell="A123">
      <selection activeCell="B70" sqref="B70"/>
    </sheetView>
  </sheetViews>
  <sheetFormatPr defaultColWidth="9.140625" defaultRowHeight="12.75"/>
  <cols>
    <col min="1" max="1" width="14.57421875" style="0" customWidth="1"/>
  </cols>
  <sheetData>
    <row r="1" spans="1:19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</row>
    <row r="2" spans="1:19" ht="12.75">
      <c r="A2" t="e">
        <f>#REF!</f>
        <v>#REF!</v>
      </c>
      <c r="B2" s="17" t="e">
        <f>VLOOKUP(A2,take1,2,FALSE)-#REF!</f>
        <v>#REF!</v>
      </c>
      <c r="C2" s="17" t="e">
        <f>VLOOKUP(A2,take1,3,FALSE)-#REF!</f>
        <v>#REF!</v>
      </c>
      <c r="D2" s="17" t="e">
        <f>VLOOKUP($A2,take1,4,FALSE)-#REF!</f>
        <v>#REF!</v>
      </c>
      <c r="E2" s="17" t="e">
        <f>VLOOKUP($A2,take1,5,FALSE)-#REF!</f>
        <v>#REF!</v>
      </c>
      <c r="F2" s="17" t="e">
        <f>VLOOKUP($A2,take1,6,FALSE)-#REF!</f>
        <v>#REF!</v>
      </c>
      <c r="G2" s="17" t="e">
        <f>VLOOKUP($A2,take1,7,FALSE)-#REF!</f>
        <v>#REF!</v>
      </c>
      <c r="H2" s="17" t="e">
        <f>VLOOKUP($A2,take1,8,FALSE)-#REF!</f>
        <v>#REF!</v>
      </c>
      <c r="I2" s="17" t="e">
        <f>VLOOKUP($A2,take1,9,FALSE)-#REF!</f>
        <v>#REF!</v>
      </c>
      <c r="J2" s="17" t="e">
        <f>VLOOKUP($A2,take1,10,FALSE)-#REF!</f>
        <v>#REF!</v>
      </c>
      <c r="K2" s="17" t="e">
        <f>VLOOKUP($A2,take1,11,FALSE)-#REF!</f>
        <v>#REF!</v>
      </c>
      <c r="L2" s="17" t="e">
        <f>VLOOKUP($A2,take1,12,FALSE)-#REF!</f>
        <v>#REF!</v>
      </c>
      <c r="M2" s="17" t="e">
        <f>VLOOKUP($A2,take1,13,FALSE)-#REF!</f>
        <v>#REF!</v>
      </c>
      <c r="N2" s="17" t="e">
        <f>VLOOKUP($A2,take1,14,FALSE)-#REF!</f>
        <v>#REF!</v>
      </c>
      <c r="O2" s="17" t="e">
        <f>VLOOKUP($A2,take1,15,FALSE)-#REF!</f>
        <v>#REF!</v>
      </c>
      <c r="P2" s="17" t="e">
        <f>VLOOKUP($A2,take1,16,FALSE)-#REF!</f>
        <v>#REF!</v>
      </c>
      <c r="Q2" s="17" t="e">
        <f>VLOOKUP($A2,take1,17,FALSE)-#REF!</f>
        <v>#REF!</v>
      </c>
      <c r="R2" s="17" t="e">
        <f>VLOOKUP($A2,take1,18,FALSE)-#REF!</f>
        <v>#REF!</v>
      </c>
      <c r="S2" s="17" t="e">
        <f>VLOOKUP($A2,take1,19,FALSE)-#REF!</f>
        <v>#REF!</v>
      </c>
    </row>
    <row r="3" spans="1:19" ht="12.75">
      <c r="A3" t="e">
        <f>#REF!</f>
        <v>#REF!</v>
      </c>
      <c r="B3" s="17" t="e">
        <f>VLOOKUP(A3,take1,2,FALSE)-#REF!</f>
        <v>#REF!</v>
      </c>
      <c r="C3" s="17" t="e">
        <f>VLOOKUP(A3,take1,3,FALSE)-#REF!</f>
        <v>#REF!</v>
      </c>
      <c r="D3" s="17" t="e">
        <f>VLOOKUP($A3,take1,4,FALSE)-#REF!</f>
        <v>#REF!</v>
      </c>
      <c r="E3" s="17" t="e">
        <f>VLOOKUP($A3,take1,5,FALSE)-#REF!</f>
        <v>#REF!</v>
      </c>
      <c r="F3" s="17" t="e">
        <f>VLOOKUP($A3,take1,6,FALSE)-#REF!</f>
        <v>#REF!</v>
      </c>
      <c r="G3" s="17" t="e">
        <f>VLOOKUP($A3,take1,7,FALSE)-#REF!</f>
        <v>#REF!</v>
      </c>
      <c r="H3" s="17" t="e">
        <f>VLOOKUP($A3,take1,8,FALSE)-#REF!</f>
        <v>#REF!</v>
      </c>
      <c r="I3" s="17" t="e">
        <f>VLOOKUP($A3,take1,9,FALSE)-#REF!</f>
        <v>#REF!</v>
      </c>
      <c r="J3" s="17" t="e">
        <f>VLOOKUP($A3,take1,10,FALSE)-#REF!</f>
        <v>#REF!</v>
      </c>
      <c r="K3" s="17" t="e">
        <f>VLOOKUP($A3,take1,11,FALSE)-#REF!</f>
        <v>#REF!</v>
      </c>
      <c r="L3" s="17" t="e">
        <f>VLOOKUP($A3,take1,12,FALSE)-#REF!</f>
        <v>#REF!</v>
      </c>
      <c r="M3" s="17" t="e">
        <f>VLOOKUP($A3,take1,13,FALSE)-#REF!</f>
        <v>#REF!</v>
      </c>
      <c r="N3" s="17" t="e">
        <f>VLOOKUP($A3,take1,14,FALSE)-#REF!</f>
        <v>#REF!</v>
      </c>
      <c r="O3" s="17" t="e">
        <f>VLOOKUP($A3,take1,15,FALSE)-#REF!</f>
        <v>#REF!</v>
      </c>
      <c r="P3" s="17" t="e">
        <f>VLOOKUP($A3,take1,16,FALSE)-#REF!</f>
        <v>#REF!</v>
      </c>
      <c r="Q3" s="17" t="e">
        <f>VLOOKUP($A3,take1,17,FALSE)-#REF!</f>
        <v>#REF!</v>
      </c>
      <c r="R3" s="17" t="e">
        <f>VLOOKUP($A3,take1,18,FALSE)-#REF!</f>
        <v>#REF!</v>
      </c>
      <c r="S3" s="17" t="e">
        <f>VLOOKUP($A3,take1,19,FALSE)-#REF!</f>
        <v>#REF!</v>
      </c>
    </row>
    <row r="4" spans="1:19" ht="12.75">
      <c r="A4" t="e">
        <f>#REF!</f>
        <v>#REF!</v>
      </c>
      <c r="B4" s="17" t="e">
        <f>VLOOKUP(A4,take1,2,FALSE)-#REF!</f>
        <v>#REF!</v>
      </c>
      <c r="C4" s="17" t="e">
        <f>VLOOKUP(A4,take1,3,FALSE)-#REF!</f>
        <v>#REF!</v>
      </c>
      <c r="D4" s="17" t="e">
        <f>VLOOKUP($A4,take1,4,FALSE)-#REF!</f>
        <v>#REF!</v>
      </c>
      <c r="E4" s="17" t="e">
        <f>VLOOKUP($A4,take1,5,FALSE)-#REF!</f>
        <v>#REF!</v>
      </c>
      <c r="F4" s="17" t="e">
        <f>VLOOKUP($A4,take1,6,FALSE)-#REF!</f>
        <v>#REF!</v>
      </c>
      <c r="G4" s="17" t="e">
        <f>VLOOKUP($A4,take1,7,FALSE)-#REF!</f>
        <v>#REF!</v>
      </c>
      <c r="H4" s="17" t="e">
        <f>VLOOKUP($A4,take1,8,FALSE)-#REF!</f>
        <v>#REF!</v>
      </c>
      <c r="I4" s="17" t="e">
        <f>VLOOKUP($A4,take1,9,FALSE)-#REF!</f>
        <v>#REF!</v>
      </c>
      <c r="J4" s="17" t="e">
        <f>VLOOKUP($A4,take1,10,FALSE)-#REF!</f>
        <v>#REF!</v>
      </c>
      <c r="K4" s="17" t="e">
        <f>VLOOKUP($A4,take1,11,FALSE)-#REF!</f>
        <v>#REF!</v>
      </c>
      <c r="L4" s="17" t="e">
        <f>VLOOKUP($A4,take1,12,FALSE)-#REF!</f>
        <v>#REF!</v>
      </c>
      <c r="M4" s="17" t="e">
        <f>VLOOKUP($A4,take1,13,FALSE)-#REF!</f>
        <v>#REF!</v>
      </c>
      <c r="N4" s="17" t="e">
        <f>VLOOKUP($A4,take1,14,FALSE)-#REF!</f>
        <v>#REF!</v>
      </c>
      <c r="O4" s="17" t="e">
        <f>VLOOKUP($A4,take1,15,FALSE)-#REF!</f>
        <v>#REF!</v>
      </c>
      <c r="P4" s="17" t="e">
        <f>VLOOKUP($A4,take1,16,FALSE)-#REF!</f>
        <v>#REF!</v>
      </c>
      <c r="Q4" s="17" t="e">
        <f>VLOOKUP($A4,take1,17,FALSE)-#REF!</f>
        <v>#REF!</v>
      </c>
      <c r="R4" s="17" t="e">
        <f>VLOOKUP($A4,take1,18,FALSE)-#REF!</f>
        <v>#REF!</v>
      </c>
      <c r="S4" s="17" t="e">
        <f>VLOOKUP($A4,take1,19,FALSE)-#REF!</f>
        <v>#REF!</v>
      </c>
    </row>
    <row r="5" spans="1:19" ht="12.75">
      <c r="A5" t="e">
        <f>#REF!</f>
        <v>#REF!</v>
      </c>
      <c r="B5" s="17" t="e">
        <f>VLOOKUP(A5,take1,2,FALSE)-#REF!</f>
        <v>#REF!</v>
      </c>
      <c r="C5" s="17" t="e">
        <f>VLOOKUP(A5,take1,3,FALSE)-#REF!</f>
        <v>#REF!</v>
      </c>
      <c r="D5" s="17" t="e">
        <f>VLOOKUP($A5,take1,4,FALSE)-#REF!</f>
        <v>#REF!</v>
      </c>
      <c r="E5" s="17" t="e">
        <f>VLOOKUP($A5,take1,5,FALSE)-#REF!</f>
        <v>#REF!</v>
      </c>
      <c r="F5" s="17" t="e">
        <f>VLOOKUP($A5,take1,6,FALSE)-#REF!</f>
        <v>#REF!</v>
      </c>
      <c r="G5" s="17" t="e">
        <f>VLOOKUP($A5,take1,7,FALSE)-#REF!</f>
        <v>#REF!</v>
      </c>
      <c r="H5" s="17" t="e">
        <f>VLOOKUP($A5,take1,8,FALSE)-#REF!</f>
        <v>#REF!</v>
      </c>
      <c r="I5" s="17" t="e">
        <f>VLOOKUP($A5,take1,9,FALSE)-#REF!</f>
        <v>#REF!</v>
      </c>
      <c r="J5" s="17" t="e">
        <f>VLOOKUP($A5,take1,10,FALSE)-#REF!</f>
        <v>#REF!</v>
      </c>
      <c r="K5" s="17" t="e">
        <f>VLOOKUP($A5,take1,11,FALSE)-#REF!</f>
        <v>#REF!</v>
      </c>
      <c r="L5" s="17" t="e">
        <f>VLOOKUP($A5,take1,12,FALSE)-#REF!</f>
        <v>#REF!</v>
      </c>
      <c r="M5" s="17" t="e">
        <f>VLOOKUP($A5,take1,13,FALSE)-#REF!</f>
        <v>#REF!</v>
      </c>
      <c r="N5" s="17" t="e">
        <f>VLOOKUP($A5,take1,14,FALSE)-#REF!</f>
        <v>#REF!</v>
      </c>
      <c r="O5" s="17" t="e">
        <f>VLOOKUP($A5,take1,15,FALSE)-#REF!</f>
        <v>#REF!</v>
      </c>
      <c r="P5" s="17" t="e">
        <f>VLOOKUP($A5,take1,16,FALSE)-#REF!</f>
        <v>#REF!</v>
      </c>
      <c r="Q5" s="17" t="e">
        <f>VLOOKUP($A5,take1,17,FALSE)-#REF!</f>
        <v>#REF!</v>
      </c>
      <c r="R5" s="17" t="e">
        <f>VLOOKUP($A5,take1,18,FALSE)-#REF!</f>
        <v>#REF!</v>
      </c>
      <c r="S5" s="17" t="e">
        <f>VLOOKUP($A5,take1,19,FALSE)-#REF!</f>
        <v>#REF!</v>
      </c>
    </row>
    <row r="6" spans="1:19" ht="12.75">
      <c r="A6" t="e">
        <f>#REF!</f>
        <v>#REF!</v>
      </c>
      <c r="B6" s="17" t="e">
        <f>VLOOKUP(A6,take1,2,FALSE)-#REF!</f>
        <v>#REF!</v>
      </c>
      <c r="C6" s="17" t="e">
        <f>VLOOKUP(A6,take1,3,FALSE)-#REF!</f>
        <v>#REF!</v>
      </c>
      <c r="D6" s="17" t="e">
        <f>VLOOKUP($A6,take1,4,FALSE)-#REF!</f>
        <v>#REF!</v>
      </c>
      <c r="E6" s="17" t="e">
        <f>VLOOKUP($A6,take1,5,FALSE)-#REF!</f>
        <v>#REF!</v>
      </c>
      <c r="F6" s="17" t="e">
        <f>VLOOKUP($A6,take1,6,FALSE)-#REF!</f>
        <v>#REF!</v>
      </c>
      <c r="G6" s="17" t="e">
        <f>VLOOKUP($A6,take1,7,FALSE)-#REF!</f>
        <v>#REF!</v>
      </c>
      <c r="H6" s="17" t="e">
        <f>VLOOKUP($A6,take1,8,FALSE)-#REF!</f>
        <v>#REF!</v>
      </c>
      <c r="I6" s="17" t="e">
        <f>VLOOKUP($A6,take1,9,FALSE)-#REF!</f>
        <v>#REF!</v>
      </c>
      <c r="J6" s="17" t="e">
        <f>VLOOKUP($A6,take1,10,FALSE)-#REF!</f>
        <v>#REF!</v>
      </c>
      <c r="K6" s="17" t="e">
        <f>VLOOKUP($A6,take1,11,FALSE)-#REF!</f>
        <v>#REF!</v>
      </c>
      <c r="L6" s="17" t="e">
        <f>VLOOKUP($A6,take1,12,FALSE)-#REF!</f>
        <v>#REF!</v>
      </c>
      <c r="M6" s="17" t="e">
        <f>VLOOKUP($A6,take1,13,FALSE)-#REF!</f>
        <v>#REF!</v>
      </c>
      <c r="N6" s="17" t="e">
        <f>VLOOKUP($A6,take1,14,FALSE)-#REF!</f>
        <v>#REF!</v>
      </c>
      <c r="O6" s="17" t="e">
        <f>VLOOKUP($A6,take1,15,FALSE)-#REF!</f>
        <v>#REF!</v>
      </c>
      <c r="P6" s="17" t="e">
        <f>VLOOKUP($A6,take1,16,FALSE)-#REF!</f>
        <v>#REF!</v>
      </c>
      <c r="Q6" s="17" t="e">
        <f>VLOOKUP($A6,take1,17,FALSE)-#REF!</f>
        <v>#REF!</v>
      </c>
      <c r="R6" s="17" t="e">
        <f>VLOOKUP($A6,take1,18,FALSE)-#REF!</f>
        <v>#REF!</v>
      </c>
      <c r="S6" s="17" t="e">
        <f>VLOOKUP($A6,take1,19,FALSE)-#REF!</f>
        <v>#REF!</v>
      </c>
    </row>
    <row r="7" spans="1:19" ht="12.75">
      <c r="A7" t="e">
        <f>#REF!</f>
        <v>#REF!</v>
      </c>
      <c r="B7" s="17" t="e">
        <f>VLOOKUP(A7,take1,2,FALSE)-#REF!</f>
        <v>#REF!</v>
      </c>
      <c r="C7" s="17" t="e">
        <f>VLOOKUP(A7,take1,3,FALSE)-#REF!</f>
        <v>#REF!</v>
      </c>
      <c r="D7" s="17" t="e">
        <f>VLOOKUP($A7,take1,4,FALSE)-#REF!</f>
        <v>#REF!</v>
      </c>
      <c r="E7" s="17" t="e">
        <f>VLOOKUP($A7,take1,5,FALSE)-#REF!</f>
        <v>#REF!</v>
      </c>
      <c r="F7" s="17" t="e">
        <f>VLOOKUP($A7,take1,6,FALSE)-#REF!</f>
        <v>#REF!</v>
      </c>
      <c r="G7" s="17" t="e">
        <f>VLOOKUP($A7,take1,7,FALSE)-#REF!</f>
        <v>#REF!</v>
      </c>
      <c r="H7" s="17" t="e">
        <f>VLOOKUP($A7,take1,8,FALSE)-#REF!</f>
        <v>#REF!</v>
      </c>
      <c r="I7" s="17" t="e">
        <f>VLOOKUP($A7,take1,9,FALSE)-#REF!</f>
        <v>#REF!</v>
      </c>
      <c r="J7" s="17" t="e">
        <f>VLOOKUP($A7,take1,10,FALSE)-#REF!</f>
        <v>#REF!</v>
      </c>
      <c r="K7" s="17" t="e">
        <f>VLOOKUP($A7,take1,11,FALSE)-#REF!</f>
        <v>#REF!</v>
      </c>
      <c r="L7" s="17" t="e">
        <f>VLOOKUP($A7,take1,12,FALSE)-#REF!</f>
        <v>#REF!</v>
      </c>
      <c r="M7" s="17" t="e">
        <f>VLOOKUP($A7,take1,13,FALSE)-#REF!</f>
        <v>#REF!</v>
      </c>
      <c r="N7" s="17" t="e">
        <f>VLOOKUP($A7,take1,14,FALSE)-#REF!</f>
        <v>#REF!</v>
      </c>
      <c r="O7" s="17" t="e">
        <f>VLOOKUP($A7,take1,15,FALSE)-#REF!</f>
        <v>#REF!</v>
      </c>
      <c r="P7" s="17" t="e">
        <f>VLOOKUP($A7,take1,16,FALSE)-#REF!</f>
        <v>#REF!</v>
      </c>
      <c r="Q7" s="17" t="e">
        <f>VLOOKUP($A7,take1,17,FALSE)-#REF!</f>
        <v>#REF!</v>
      </c>
      <c r="R7" s="17" t="e">
        <f>VLOOKUP($A7,take1,18,FALSE)-#REF!</f>
        <v>#REF!</v>
      </c>
      <c r="S7" s="17" t="e">
        <f>VLOOKUP($A7,take1,19,FALSE)-#REF!</f>
        <v>#REF!</v>
      </c>
    </row>
    <row r="8" spans="1:19" ht="12.75">
      <c r="A8" t="e">
        <f>#REF!</f>
        <v>#REF!</v>
      </c>
      <c r="B8" s="17" t="e">
        <f>VLOOKUP(A8,take1,2,FALSE)-#REF!</f>
        <v>#REF!</v>
      </c>
      <c r="C8" s="17" t="e">
        <f>VLOOKUP(A8,take1,3,FALSE)-#REF!</f>
        <v>#REF!</v>
      </c>
      <c r="D8" s="17" t="e">
        <f>VLOOKUP($A8,take1,4,FALSE)-#REF!</f>
        <v>#REF!</v>
      </c>
      <c r="E8" s="17" t="e">
        <f>VLOOKUP($A8,take1,5,FALSE)-#REF!</f>
        <v>#REF!</v>
      </c>
      <c r="F8" s="17" t="e">
        <f>VLOOKUP($A8,take1,6,FALSE)-#REF!</f>
        <v>#REF!</v>
      </c>
      <c r="G8" s="17" t="e">
        <f>VLOOKUP($A8,take1,7,FALSE)-#REF!</f>
        <v>#REF!</v>
      </c>
      <c r="H8" s="17" t="e">
        <f>VLOOKUP($A8,take1,8,FALSE)-#REF!</f>
        <v>#REF!</v>
      </c>
      <c r="I8" s="17" t="e">
        <f>VLOOKUP($A8,take1,9,FALSE)-#REF!</f>
        <v>#REF!</v>
      </c>
      <c r="J8" s="17" t="e">
        <f>VLOOKUP($A8,take1,10,FALSE)-#REF!</f>
        <v>#REF!</v>
      </c>
      <c r="K8" s="17" t="e">
        <f>VLOOKUP($A8,take1,11,FALSE)-#REF!</f>
        <v>#REF!</v>
      </c>
      <c r="L8" s="17" t="e">
        <f>VLOOKUP($A8,take1,12,FALSE)-#REF!</f>
        <v>#REF!</v>
      </c>
      <c r="M8" s="17" t="e">
        <f>VLOOKUP($A8,take1,13,FALSE)-#REF!</f>
        <v>#REF!</v>
      </c>
      <c r="N8" s="17" t="e">
        <f>VLOOKUP($A8,take1,14,FALSE)-#REF!</f>
        <v>#REF!</v>
      </c>
      <c r="O8" s="17" t="e">
        <f>VLOOKUP($A8,take1,15,FALSE)-#REF!</f>
        <v>#REF!</v>
      </c>
      <c r="P8" s="17" t="e">
        <f>VLOOKUP($A8,take1,16,FALSE)-#REF!</f>
        <v>#REF!</v>
      </c>
      <c r="Q8" s="17" t="e">
        <f>VLOOKUP($A8,take1,17,FALSE)-#REF!</f>
        <v>#REF!</v>
      </c>
      <c r="R8" s="17" t="e">
        <f>VLOOKUP($A8,take1,18,FALSE)-#REF!</f>
        <v>#REF!</v>
      </c>
      <c r="S8" s="17" t="e">
        <f>VLOOKUP($A8,take1,19,FALSE)-#REF!</f>
        <v>#REF!</v>
      </c>
    </row>
    <row r="9" spans="1:19" ht="12.75">
      <c r="A9" t="e">
        <f>#REF!</f>
        <v>#REF!</v>
      </c>
      <c r="B9" s="17" t="e">
        <f>VLOOKUP(A9,take1,2,FALSE)-#REF!</f>
        <v>#REF!</v>
      </c>
      <c r="C9" s="17" t="e">
        <f>VLOOKUP(A9,take1,3,FALSE)-#REF!</f>
        <v>#REF!</v>
      </c>
      <c r="D9" s="17" t="e">
        <f>VLOOKUP($A9,take1,4,FALSE)-#REF!</f>
        <v>#REF!</v>
      </c>
      <c r="E9" s="17" t="e">
        <f>VLOOKUP($A9,take1,5,FALSE)-#REF!</f>
        <v>#REF!</v>
      </c>
      <c r="F9" s="17" t="e">
        <f>VLOOKUP($A9,take1,6,FALSE)-#REF!</f>
        <v>#REF!</v>
      </c>
      <c r="G9" s="17" t="e">
        <f>VLOOKUP($A9,take1,7,FALSE)-#REF!</f>
        <v>#REF!</v>
      </c>
      <c r="H9" s="17" t="e">
        <f>VLOOKUP($A9,take1,8,FALSE)-#REF!</f>
        <v>#REF!</v>
      </c>
      <c r="I9" s="17" t="e">
        <f>VLOOKUP($A9,take1,9,FALSE)-#REF!</f>
        <v>#REF!</v>
      </c>
      <c r="J9" s="17" t="e">
        <f>VLOOKUP($A9,take1,10,FALSE)-#REF!</f>
        <v>#REF!</v>
      </c>
      <c r="K9" s="17" t="e">
        <f>VLOOKUP($A9,take1,11,FALSE)-#REF!</f>
        <v>#REF!</v>
      </c>
      <c r="L9" s="17" t="e">
        <f>VLOOKUP($A9,take1,12,FALSE)-#REF!</f>
        <v>#REF!</v>
      </c>
      <c r="M9" s="17" t="e">
        <f>VLOOKUP($A9,take1,13,FALSE)-#REF!</f>
        <v>#REF!</v>
      </c>
      <c r="N9" s="17" t="e">
        <f>VLOOKUP($A9,take1,14,FALSE)-#REF!</f>
        <v>#REF!</v>
      </c>
      <c r="O9" s="17" t="e">
        <f>VLOOKUP($A9,take1,15,FALSE)-#REF!</f>
        <v>#REF!</v>
      </c>
      <c r="P9" s="17" t="e">
        <f>VLOOKUP($A9,take1,16,FALSE)-#REF!</f>
        <v>#REF!</v>
      </c>
      <c r="Q9" s="17" t="e">
        <f>VLOOKUP($A9,take1,17,FALSE)-#REF!</f>
        <v>#REF!</v>
      </c>
      <c r="R9" s="17" t="e">
        <f>VLOOKUP($A9,take1,18,FALSE)-#REF!</f>
        <v>#REF!</v>
      </c>
      <c r="S9" s="17" t="e">
        <f>VLOOKUP($A9,take1,19,FALSE)-#REF!</f>
        <v>#REF!</v>
      </c>
    </row>
    <row r="10" spans="1:19" ht="12.75">
      <c r="A10" t="e">
        <f>#REF!</f>
        <v>#REF!</v>
      </c>
      <c r="B10" s="17" t="e">
        <f>VLOOKUP(A10,take1,2,FALSE)-#REF!</f>
        <v>#REF!</v>
      </c>
      <c r="C10" s="17" t="e">
        <f>VLOOKUP(A10,take1,3,FALSE)-#REF!</f>
        <v>#REF!</v>
      </c>
      <c r="D10" s="17" t="e">
        <f>VLOOKUP($A10,take1,4,FALSE)-#REF!</f>
        <v>#REF!</v>
      </c>
      <c r="E10" s="17" t="e">
        <f>VLOOKUP($A10,take1,5,FALSE)-#REF!</f>
        <v>#REF!</v>
      </c>
      <c r="F10" s="17" t="e">
        <f>VLOOKUP($A10,take1,6,FALSE)-#REF!</f>
        <v>#REF!</v>
      </c>
      <c r="G10" s="17" t="e">
        <f>VLOOKUP($A10,take1,7,FALSE)-#REF!</f>
        <v>#REF!</v>
      </c>
      <c r="H10" s="17" t="e">
        <f>VLOOKUP($A10,take1,8,FALSE)-#REF!</f>
        <v>#REF!</v>
      </c>
      <c r="I10" s="17" t="e">
        <f>VLOOKUP($A10,take1,9,FALSE)-#REF!</f>
        <v>#REF!</v>
      </c>
      <c r="J10" s="17" t="e">
        <f>VLOOKUP($A10,take1,10,FALSE)-#REF!</f>
        <v>#REF!</v>
      </c>
      <c r="K10" s="17" t="e">
        <f>VLOOKUP($A10,take1,11,FALSE)-#REF!</f>
        <v>#REF!</v>
      </c>
      <c r="L10" s="17" t="e">
        <f>VLOOKUP($A10,take1,12,FALSE)-#REF!</f>
        <v>#REF!</v>
      </c>
      <c r="M10" s="17" t="e">
        <f>VLOOKUP($A10,take1,13,FALSE)-#REF!</f>
        <v>#REF!</v>
      </c>
      <c r="N10" s="17" t="e">
        <f>VLOOKUP($A10,take1,14,FALSE)-#REF!</f>
        <v>#REF!</v>
      </c>
      <c r="O10" s="17" t="e">
        <f>VLOOKUP($A10,take1,15,FALSE)-#REF!</f>
        <v>#REF!</v>
      </c>
      <c r="P10" s="17" t="e">
        <f>VLOOKUP($A10,take1,16,FALSE)-#REF!</f>
        <v>#REF!</v>
      </c>
      <c r="Q10" s="17" t="e">
        <f>VLOOKUP($A10,take1,17,FALSE)-#REF!</f>
        <v>#REF!</v>
      </c>
      <c r="R10" s="17" t="e">
        <f>VLOOKUP($A10,take1,18,FALSE)-#REF!</f>
        <v>#REF!</v>
      </c>
      <c r="S10" s="17" t="e">
        <f>VLOOKUP($A10,take1,19,FALSE)-#REF!</f>
        <v>#REF!</v>
      </c>
    </row>
    <row r="11" spans="1:19" ht="12.75">
      <c r="A11" t="e">
        <f>#REF!</f>
        <v>#REF!</v>
      </c>
      <c r="B11" s="17" t="e">
        <f>VLOOKUP(A11,take1,2,FALSE)-#REF!</f>
        <v>#REF!</v>
      </c>
      <c r="C11" s="17" t="e">
        <f>VLOOKUP(A11,take1,3,FALSE)-#REF!</f>
        <v>#REF!</v>
      </c>
      <c r="D11" s="17" t="e">
        <f>VLOOKUP($A11,take1,4,FALSE)-#REF!</f>
        <v>#REF!</v>
      </c>
      <c r="E11" s="17" t="e">
        <f>VLOOKUP($A11,take1,5,FALSE)-#REF!</f>
        <v>#REF!</v>
      </c>
      <c r="F11" s="17" t="e">
        <f>VLOOKUP($A11,take1,6,FALSE)-#REF!</f>
        <v>#REF!</v>
      </c>
      <c r="G11" s="17" t="e">
        <f>VLOOKUP($A11,take1,7,FALSE)-#REF!</f>
        <v>#REF!</v>
      </c>
      <c r="H11" s="17" t="e">
        <f>VLOOKUP($A11,take1,8,FALSE)-#REF!</f>
        <v>#REF!</v>
      </c>
      <c r="I11" s="17" t="e">
        <f>VLOOKUP($A11,take1,9,FALSE)-#REF!</f>
        <v>#REF!</v>
      </c>
      <c r="J11" s="17" t="e">
        <f>VLOOKUP($A11,take1,10,FALSE)-#REF!</f>
        <v>#REF!</v>
      </c>
      <c r="K11" s="17" t="e">
        <f>VLOOKUP($A11,take1,11,FALSE)-#REF!</f>
        <v>#REF!</v>
      </c>
      <c r="L11" s="17" t="e">
        <f>VLOOKUP($A11,take1,12,FALSE)-#REF!</f>
        <v>#REF!</v>
      </c>
      <c r="M11" s="17" t="e">
        <f>VLOOKUP($A11,take1,13,FALSE)-#REF!</f>
        <v>#REF!</v>
      </c>
      <c r="N11" s="17" t="e">
        <f>VLOOKUP($A11,take1,14,FALSE)-#REF!</f>
        <v>#REF!</v>
      </c>
      <c r="O11" s="17" t="e">
        <f>VLOOKUP($A11,take1,15,FALSE)-#REF!</f>
        <v>#REF!</v>
      </c>
      <c r="P11" s="17" t="e">
        <f>VLOOKUP($A11,take1,16,FALSE)-#REF!</f>
        <v>#REF!</v>
      </c>
      <c r="Q11" s="17" t="e">
        <f>VLOOKUP($A11,take1,17,FALSE)-#REF!</f>
        <v>#REF!</v>
      </c>
      <c r="R11" s="17" t="e">
        <f>VLOOKUP($A11,take1,18,FALSE)-#REF!</f>
        <v>#REF!</v>
      </c>
      <c r="S11" s="17" t="e">
        <f>VLOOKUP($A11,take1,19,FALSE)-#REF!</f>
        <v>#REF!</v>
      </c>
    </row>
    <row r="12" spans="1:19" ht="12.75">
      <c r="A12" t="e">
        <f>#REF!</f>
        <v>#REF!</v>
      </c>
      <c r="B12" s="17" t="e">
        <f>VLOOKUP(A12,take1,2,FALSE)-#REF!</f>
        <v>#REF!</v>
      </c>
      <c r="C12" s="17" t="e">
        <f>VLOOKUP(A12,take1,3,FALSE)-#REF!</f>
        <v>#REF!</v>
      </c>
      <c r="D12" s="17" t="e">
        <f>VLOOKUP($A12,take1,4,FALSE)-#REF!</f>
        <v>#REF!</v>
      </c>
      <c r="E12" s="17" t="e">
        <f>VLOOKUP($A12,take1,5,FALSE)-#REF!</f>
        <v>#REF!</v>
      </c>
      <c r="F12" s="17" t="e">
        <f>VLOOKUP($A12,take1,6,FALSE)-#REF!</f>
        <v>#REF!</v>
      </c>
      <c r="G12" s="17" t="e">
        <f>VLOOKUP($A12,take1,7,FALSE)-#REF!</f>
        <v>#REF!</v>
      </c>
      <c r="H12" s="17" t="e">
        <f>VLOOKUP($A12,take1,8,FALSE)-#REF!</f>
        <v>#REF!</v>
      </c>
      <c r="I12" s="17" t="e">
        <f>VLOOKUP($A12,take1,9,FALSE)-#REF!</f>
        <v>#REF!</v>
      </c>
      <c r="J12" s="17" t="e">
        <f>VLOOKUP($A12,take1,10,FALSE)-#REF!</f>
        <v>#REF!</v>
      </c>
      <c r="K12" s="17" t="e">
        <f>VLOOKUP($A12,take1,11,FALSE)-#REF!</f>
        <v>#REF!</v>
      </c>
      <c r="L12" s="17" t="e">
        <f>VLOOKUP($A12,take1,12,FALSE)-#REF!</f>
        <v>#REF!</v>
      </c>
      <c r="M12" s="17" t="e">
        <f>VLOOKUP($A12,take1,13,FALSE)-#REF!</f>
        <v>#REF!</v>
      </c>
      <c r="N12" s="17" t="e">
        <f>VLOOKUP($A12,take1,14,FALSE)-#REF!</f>
        <v>#REF!</v>
      </c>
      <c r="O12" s="17" t="e">
        <f>VLOOKUP($A12,take1,15,FALSE)-#REF!</f>
        <v>#REF!</v>
      </c>
      <c r="P12" s="17" t="e">
        <f>VLOOKUP($A12,take1,16,FALSE)-#REF!</f>
        <v>#REF!</v>
      </c>
      <c r="Q12" s="17" t="e">
        <f>VLOOKUP($A12,take1,17,FALSE)-#REF!</f>
        <v>#REF!</v>
      </c>
      <c r="R12" s="17" t="e">
        <f>VLOOKUP($A12,take1,18,FALSE)-#REF!</f>
        <v>#REF!</v>
      </c>
      <c r="S12" s="17" t="e">
        <f>VLOOKUP($A12,take1,19,FALSE)-#REF!</f>
        <v>#REF!</v>
      </c>
    </row>
    <row r="13" spans="1:19" ht="12.75">
      <c r="A13" t="e">
        <f>#REF!</f>
        <v>#REF!</v>
      </c>
      <c r="B13" s="17" t="e">
        <f>VLOOKUP(A13,take1,2,FALSE)-#REF!</f>
        <v>#REF!</v>
      </c>
      <c r="C13" s="17" t="e">
        <f>VLOOKUP(A13,take1,3,FALSE)-#REF!</f>
        <v>#REF!</v>
      </c>
      <c r="D13" s="17" t="e">
        <f>VLOOKUP($A13,take1,4,FALSE)-#REF!</f>
        <v>#REF!</v>
      </c>
      <c r="E13" s="17" t="e">
        <f>VLOOKUP($A13,take1,5,FALSE)-#REF!</f>
        <v>#REF!</v>
      </c>
      <c r="F13" s="17" t="e">
        <f>VLOOKUP($A13,take1,6,FALSE)-#REF!</f>
        <v>#REF!</v>
      </c>
      <c r="G13" s="17" t="e">
        <f>VLOOKUP($A13,take1,7,FALSE)-#REF!</f>
        <v>#REF!</v>
      </c>
      <c r="H13" s="17" t="e">
        <f>VLOOKUP($A13,take1,8,FALSE)-#REF!</f>
        <v>#REF!</v>
      </c>
      <c r="I13" s="17" t="e">
        <f>VLOOKUP($A13,take1,9,FALSE)-#REF!</f>
        <v>#REF!</v>
      </c>
      <c r="J13" s="17" t="e">
        <f>VLOOKUP($A13,take1,10,FALSE)-#REF!</f>
        <v>#REF!</v>
      </c>
      <c r="K13" s="17" t="e">
        <f>VLOOKUP($A13,take1,11,FALSE)-#REF!</f>
        <v>#REF!</v>
      </c>
      <c r="L13" s="17" t="e">
        <f>VLOOKUP($A13,take1,12,FALSE)-#REF!</f>
        <v>#REF!</v>
      </c>
      <c r="M13" s="17" t="e">
        <f>VLOOKUP($A13,take1,13,FALSE)-#REF!</f>
        <v>#REF!</v>
      </c>
      <c r="N13" s="17" t="e">
        <f>VLOOKUP($A13,take1,14,FALSE)-#REF!</f>
        <v>#REF!</v>
      </c>
      <c r="O13" s="17" t="e">
        <f>VLOOKUP($A13,take1,15,FALSE)-#REF!</f>
        <v>#REF!</v>
      </c>
      <c r="P13" s="17" t="e">
        <f>VLOOKUP($A13,take1,16,FALSE)-#REF!</f>
        <v>#REF!</v>
      </c>
      <c r="Q13" s="17" t="e">
        <f>VLOOKUP($A13,take1,17,FALSE)-#REF!</f>
        <v>#REF!</v>
      </c>
      <c r="R13" s="17" t="e">
        <f>VLOOKUP($A13,take1,18,FALSE)-#REF!</f>
        <v>#REF!</v>
      </c>
      <c r="S13" s="17" t="e">
        <f>VLOOKUP($A13,take1,19,FALSE)-#REF!</f>
        <v>#REF!</v>
      </c>
    </row>
    <row r="14" spans="1:19" ht="12.75">
      <c r="A14" t="e">
        <f>#REF!</f>
        <v>#REF!</v>
      </c>
      <c r="B14" s="17" t="e">
        <f>VLOOKUP(A14,take1,2,FALSE)-#REF!</f>
        <v>#REF!</v>
      </c>
      <c r="C14" s="17" t="e">
        <f>VLOOKUP(A14,take1,3,FALSE)-#REF!</f>
        <v>#REF!</v>
      </c>
      <c r="D14" s="17" t="e">
        <f>VLOOKUP($A14,take1,4,FALSE)-#REF!</f>
        <v>#REF!</v>
      </c>
      <c r="E14" s="17" t="e">
        <f>VLOOKUP($A14,take1,5,FALSE)-#REF!</f>
        <v>#REF!</v>
      </c>
      <c r="F14" s="17" t="e">
        <f>VLOOKUP($A14,take1,6,FALSE)-#REF!</f>
        <v>#REF!</v>
      </c>
      <c r="G14" s="17" t="e">
        <f>VLOOKUP($A14,take1,7,FALSE)-#REF!</f>
        <v>#REF!</v>
      </c>
      <c r="H14" s="17" t="e">
        <f>VLOOKUP($A14,take1,8,FALSE)-#REF!</f>
        <v>#REF!</v>
      </c>
      <c r="I14" s="17" t="e">
        <f>VLOOKUP($A14,take1,9,FALSE)-#REF!</f>
        <v>#REF!</v>
      </c>
      <c r="J14" s="17" t="e">
        <f>VLOOKUP($A14,take1,10,FALSE)-#REF!</f>
        <v>#REF!</v>
      </c>
      <c r="K14" s="17" t="e">
        <f>VLOOKUP($A14,take1,11,FALSE)-#REF!</f>
        <v>#REF!</v>
      </c>
      <c r="L14" s="17" t="e">
        <f>VLOOKUP($A14,take1,12,FALSE)-#REF!</f>
        <v>#REF!</v>
      </c>
      <c r="M14" s="17" t="e">
        <f>VLOOKUP($A14,take1,13,FALSE)-#REF!</f>
        <v>#REF!</v>
      </c>
      <c r="N14" s="17" t="e">
        <f>VLOOKUP($A14,take1,14,FALSE)-#REF!</f>
        <v>#REF!</v>
      </c>
      <c r="O14" s="17" t="e">
        <f>VLOOKUP($A14,take1,15,FALSE)-#REF!</f>
        <v>#REF!</v>
      </c>
      <c r="P14" s="17" t="e">
        <f>VLOOKUP($A14,take1,16,FALSE)-#REF!</f>
        <v>#REF!</v>
      </c>
      <c r="Q14" s="17" t="e">
        <f>VLOOKUP($A14,take1,17,FALSE)-#REF!</f>
        <v>#REF!</v>
      </c>
      <c r="R14" s="17" t="e">
        <f>VLOOKUP($A14,take1,18,FALSE)-#REF!</f>
        <v>#REF!</v>
      </c>
      <c r="S14" s="17" t="e">
        <f>VLOOKUP($A14,take1,19,FALSE)-#REF!</f>
        <v>#REF!</v>
      </c>
    </row>
    <row r="15" spans="1:19" ht="12.75">
      <c r="A15" t="e">
        <f>#REF!</f>
        <v>#REF!</v>
      </c>
      <c r="B15" s="17" t="e">
        <f>VLOOKUP(A15,take1,2,FALSE)-#REF!</f>
        <v>#REF!</v>
      </c>
      <c r="C15" s="17" t="e">
        <f>VLOOKUP(A15,take1,3,FALSE)-#REF!</f>
        <v>#REF!</v>
      </c>
      <c r="D15" s="17" t="e">
        <f>VLOOKUP($A15,take1,4,FALSE)-#REF!</f>
        <v>#REF!</v>
      </c>
      <c r="E15" s="17" t="e">
        <f>VLOOKUP($A15,take1,5,FALSE)-#REF!</f>
        <v>#REF!</v>
      </c>
      <c r="F15" s="17" t="e">
        <f>VLOOKUP($A15,take1,6,FALSE)-#REF!</f>
        <v>#REF!</v>
      </c>
      <c r="G15" s="17" t="e">
        <f>VLOOKUP($A15,take1,7,FALSE)-#REF!</f>
        <v>#REF!</v>
      </c>
      <c r="H15" s="17" t="e">
        <f>VLOOKUP($A15,take1,8,FALSE)-#REF!</f>
        <v>#REF!</v>
      </c>
      <c r="I15" s="17" t="e">
        <f>VLOOKUP($A15,take1,9,FALSE)-#REF!</f>
        <v>#REF!</v>
      </c>
      <c r="J15" s="17" t="e">
        <f>VLOOKUP($A15,take1,10,FALSE)-#REF!</f>
        <v>#REF!</v>
      </c>
      <c r="K15" s="17" t="e">
        <f>VLOOKUP($A15,take1,11,FALSE)-#REF!</f>
        <v>#REF!</v>
      </c>
      <c r="L15" s="17" t="e">
        <f>VLOOKUP($A15,take1,12,FALSE)-#REF!</f>
        <v>#REF!</v>
      </c>
      <c r="M15" s="17" t="e">
        <f>VLOOKUP($A15,take1,13,FALSE)-#REF!</f>
        <v>#REF!</v>
      </c>
      <c r="N15" s="17" t="e">
        <f>VLOOKUP($A15,take1,14,FALSE)-#REF!</f>
        <v>#REF!</v>
      </c>
      <c r="O15" s="17" t="e">
        <f>VLOOKUP($A15,take1,15,FALSE)-#REF!</f>
        <v>#REF!</v>
      </c>
      <c r="P15" s="17" t="e">
        <f>VLOOKUP($A15,take1,16,FALSE)-#REF!</f>
        <v>#REF!</v>
      </c>
      <c r="Q15" s="17" t="e">
        <f>VLOOKUP($A15,take1,17,FALSE)-#REF!</f>
        <v>#REF!</v>
      </c>
      <c r="R15" s="17" t="e">
        <f>VLOOKUP($A15,take1,18,FALSE)-#REF!</f>
        <v>#REF!</v>
      </c>
      <c r="S15" s="17" t="e">
        <f>VLOOKUP($A15,take1,19,FALSE)-#REF!</f>
        <v>#REF!</v>
      </c>
    </row>
    <row r="16" spans="1:19" ht="12.75">
      <c r="A16" t="e">
        <f>#REF!</f>
        <v>#REF!</v>
      </c>
      <c r="B16" s="17" t="e">
        <f>VLOOKUP(A16,take1,2,FALSE)-#REF!</f>
        <v>#REF!</v>
      </c>
      <c r="C16" s="17" t="e">
        <f>VLOOKUP(A16,take1,3,FALSE)-#REF!</f>
        <v>#REF!</v>
      </c>
      <c r="D16" s="17" t="e">
        <f>VLOOKUP($A16,take1,4,FALSE)-#REF!</f>
        <v>#REF!</v>
      </c>
      <c r="E16" s="17" t="e">
        <f>VLOOKUP($A16,take1,5,FALSE)-#REF!</f>
        <v>#REF!</v>
      </c>
      <c r="F16" s="17" t="e">
        <f>VLOOKUP($A16,take1,6,FALSE)-#REF!</f>
        <v>#REF!</v>
      </c>
      <c r="G16" s="17" t="e">
        <f>VLOOKUP($A16,take1,7,FALSE)-#REF!</f>
        <v>#REF!</v>
      </c>
      <c r="H16" s="17" t="e">
        <f>VLOOKUP($A16,take1,8,FALSE)-#REF!</f>
        <v>#REF!</v>
      </c>
      <c r="I16" s="17" t="e">
        <f>VLOOKUP($A16,take1,9,FALSE)-#REF!</f>
        <v>#REF!</v>
      </c>
      <c r="J16" s="17" t="e">
        <f>VLOOKUP($A16,take1,10,FALSE)-#REF!</f>
        <v>#REF!</v>
      </c>
      <c r="K16" s="17" t="e">
        <f>VLOOKUP($A16,take1,11,FALSE)-#REF!</f>
        <v>#REF!</v>
      </c>
      <c r="L16" s="17" t="e">
        <f>VLOOKUP($A16,take1,12,FALSE)-#REF!</f>
        <v>#REF!</v>
      </c>
      <c r="M16" s="17" t="e">
        <f>VLOOKUP($A16,take1,13,FALSE)-#REF!</f>
        <v>#REF!</v>
      </c>
      <c r="N16" s="17" t="e">
        <f>VLOOKUP($A16,take1,14,FALSE)-#REF!</f>
        <v>#REF!</v>
      </c>
      <c r="O16" s="17" t="e">
        <f>VLOOKUP($A16,take1,15,FALSE)-#REF!</f>
        <v>#REF!</v>
      </c>
      <c r="P16" s="17" t="e">
        <f>VLOOKUP($A16,take1,16,FALSE)-#REF!</f>
        <v>#REF!</v>
      </c>
      <c r="Q16" s="17" t="e">
        <f>VLOOKUP($A16,take1,17,FALSE)-#REF!</f>
        <v>#REF!</v>
      </c>
      <c r="R16" s="17" t="e">
        <f>VLOOKUP($A16,take1,18,FALSE)-#REF!</f>
        <v>#REF!</v>
      </c>
      <c r="S16" s="17" t="e">
        <f>VLOOKUP($A16,take1,19,FALSE)-#REF!</f>
        <v>#REF!</v>
      </c>
    </row>
    <row r="17" spans="1:19" ht="12.75">
      <c r="A17" t="e">
        <f>#REF!</f>
        <v>#REF!</v>
      </c>
      <c r="B17" s="17" t="e">
        <f>VLOOKUP(A17,take1,2,FALSE)-#REF!</f>
        <v>#REF!</v>
      </c>
      <c r="C17" s="17" t="e">
        <f>VLOOKUP(A17,take1,3,FALSE)-#REF!</f>
        <v>#REF!</v>
      </c>
      <c r="D17" s="17" t="e">
        <f>VLOOKUP($A17,take1,4,FALSE)-#REF!</f>
        <v>#REF!</v>
      </c>
      <c r="E17" s="17" t="e">
        <f>VLOOKUP($A17,take1,5,FALSE)-#REF!</f>
        <v>#REF!</v>
      </c>
      <c r="F17" s="17" t="e">
        <f>VLOOKUP($A17,take1,6,FALSE)-#REF!</f>
        <v>#REF!</v>
      </c>
      <c r="G17" s="17" t="e">
        <f>VLOOKUP($A17,take1,7,FALSE)-#REF!</f>
        <v>#REF!</v>
      </c>
      <c r="H17" s="17" t="e">
        <f>VLOOKUP($A17,take1,8,FALSE)-#REF!</f>
        <v>#REF!</v>
      </c>
      <c r="I17" s="17" t="e">
        <f>VLOOKUP($A17,take1,9,FALSE)-#REF!</f>
        <v>#REF!</v>
      </c>
      <c r="J17" s="17" t="e">
        <f>VLOOKUP($A17,take1,10,FALSE)-#REF!</f>
        <v>#REF!</v>
      </c>
      <c r="K17" s="17" t="e">
        <f>VLOOKUP($A17,take1,11,FALSE)-#REF!</f>
        <v>#REF!</v>
      </c>
      <c r="L17" s="17" t="e">
        <f>VLOOKUP($A17,take1,12,FALSE)-#REF!</f>
        <v>#REF!</v>
      </c>
      <c r="M17" s="17" t="e">
        <f>VLOOKUP($A17,take1,13,FALSE)-#REF!</f>
        <v>#REF!</v>
      </c>
      <c r="N17" s="17" t="e">
        <f>VLOOKUP($A17,take1,14,FALSE)-#REF!</f>
        <v>#REF!</v>
      </c>
      <c r="O17" s="17" t="e">
        <f>VLOOKUP($A17,take1,15,FALSE)-#REF!</f>
        <v>#REF!</v>
      </c>
      <c r="P17" s="17" t="e">
        <f>VLOOKUP($A17,take1,16,FALSE)-#REF!</f>
        <v>#REF!</v>
      </c>
      <c r="Q17" s="17" t="e">
        <f>VLOOKUP($A17,take1,17,FALSE)-#REF!</f>
        <v>#REF!</v>
      </c>
      <c r="R17" s="17" t="e">
        <f>VLOOKUP($A17,take1,18,FALSE)-#REF!</f>
        <v>#REF!</v>
      </c>
      <c r="S17" s="17" t="e">
        <f>VLOOKUP($A17,take1,19,FALSE)-#REF!</f>
        <v>#REF!</v>
      </c>
    </row>
    <row r="18" spans="1:19" ht="12.75">
      <c r="A18" t="e">
        <f>#REF!</f>
        <v>#REF!</v>
      </c>
      <c r="B18" s="17" t="e">
        <f>VLOOKUP(A18,take1,2,FALSE)-#REF!</f>
        <v>#REF!</v>
      </c>
      <c r="C18" s="17" t="e">
        <f>VLOOKUP(A18,take1,3,FALSE)-#REF!</f>
        <v>#REF!</v>
      </c>
      <c r="D18" s="17" t="e">
        <f>VLOOKUP($A18,take1,4,FALSE)-#REF!</f>
        <v>#REF!</v>
      </c>
      <c r="E18" s="17" t="e">
        <f>VLOOKUP($A18,take1,5,FALSE)-#REF!</f>
        <v>#REF!</v>
      </c>
      <c r="F18" s="17" t="e">
        <f>VLOOKUP($A18,take1,6,FALSE)-#REF!</f>
        <v>#REF!</v>
      </c>
      <c r="G18" s="17" t="e">
        <f>VLOOKUP($A18,take1,7,FALSE)-#REF!</f>
        <v>#REF!</v>
      </c>
      <c r="H18" s="17" t="e">
        <f>VLOOKUP($A18,take1,8,FALSE)-#REF!</f>
        <v>#REF!</v>
      </c>
      <c r="I18" s="17" t="e">
        <f>VLOOKUP($A18,take1,9,FALSE)-#REF!</f>
        <v>#REF!</v>
      </c>
      <c r="J18" s="17" t="e">
        <f>VLOOKUP($A18,take1,10,FALSE)-#REF!</f>
        <v>#REF!</v>
      </c>
      <c r="K18" s="17" t="e">
        <f>VLOOKUP($A18,take1,11,FALSE)-#REF!</f>
        <v>#REF!</v>
      </c>
      <c r="L18" s="17" t="e">
        <f>VLOOKUP($A18,take1,12,FALSE)-#REF!</f>
        <v>#REF!</v>
      </c>
      <c r="M18" s="17" t="e">
        <f>VLOOKUP($A18,take1,13,FALSE)-#REF!</f>
        <v>#REF!</v>
      </c>
      <c r="N18" s="17" t="e">
        <f>VLOOKUP($A18,take1,14,FALSE)-#REF!</f>
        <v>#REF!</v>
      </c>
      <c r="O18" s="17" t="e">
        <f>VLOOKUP($A18,take1,15,FALSE)-#REF!</f>
        <v>#REF!</v>
      </c>
      <c r="P18" s="17" t="e">
        <f>VLOOKUP($A18,take1,16,FALSE)-#REF!</f>
        <v>#REF!</v>
      </c>
      <c r="Q18" s="17" t="e">
        <f>VLOOKUP($A18,take1,17,FALSE)-#REF!</f>
        <v>#REF!</v>
      </c>
      <c r="R18" s="17" t="e">
        <f>VLOOKUP($A18,take1,18,FALSE)-#REF!</f>
        <v>#REF!</v>
      </c>
      <c r="S18" s="17" t="e">
        <f>VLOOKUP($A18,take1,19,FALSE)-#REF!</f>
        <v>#REF!</v>
      </c>
    </row>
    <row r="19" spans="1:19" ht="12.75">
      <c r="A19" t="e">
        <f>#REF!</f>
        <v>#REF!</v>
      </c>
      <c r="B19" s="17" t="e">
        <f>VLOOKUP(A19,take1,2,FALSE)-#REF!</f>
        <v>#REF!</v>
      </c>
      <c r="C19" s="17" t="e">
        <f>VLOOKUP(A19,take1,3,FALSE)-#REF!</f>
        <v>#REF!</v>
      </c>
      <c r="D19" s="17" t="e">
        <f>VLOOKUP($A19,take1,4,FALSE)-#REF!</f>
        <v>#REF!</v>
      </c>
      <c r="E19" s="17" t="e">
        <f>VLOOKUP($A19,take1,5,FALSE)-#REF!</f>
        <v>#REF!</v>
      </c>
      <c r="F19" s="17" t="e">
        <f>VLOOKUP($A19,take1,6,FALSE)-#REF!</f>
        <v>#REF!</v>
      </c>
      <c r="G19" s="17" t="e">
        <f>VLOOKUP($A19,take1,7,FALSE)-#REF!</f>
        <v>#REF!</v>
      </c>
      <c r="H19" s="17" t="e">
        <f>VLOOKUP($A19,take1,8,FALSE)-#REF!</f>
        <v>#REF!</v>
      </c>
      <c r="I19" s="17" t="e">
        <f>VLOOKUP($A19,take1,9,FALSE)-#REF!</f>
        <v>#REF!</v>
      </c>
      <c r="J19" s="17" t="e">
        <f>VLOOKUP($A19,take1,10,FALSE)-#REF!</f>
        <v>#REF!</v>
      </c>
      <c r="K19" s="17" t="e">
        <f>VLOOKUP($A19,take1,11,FALSE)-#REF!</f>
        <v>#REF!</v>
      </c>
      <c r="L19" s="17" t="e">
        <f>VLOOKUP($A19,take1,12,FALSE)-#REF!</f>
        <v>#REF!</v>
      </c>
      <c r="M19" s="17" t="e">
        <f>VLOOKUP($A19,take1,13,FALSE)-#REF!</f>
        <v>#REF!</v>
      </c>
      <c r="N19" s="17" t="e">
        <f>VLOOKUP($A19,take1,14,FALSE)-#REF!</f>
        <v>#REF!</v>
      </c>
      <c r="O19" s="17" t="e">
        <f>VLOOKUP($A19,take1,15,FALSE)-#REF!</f>
        <v>#REF!</v>
      </c>
      <c r="P19" s="17" t="e">
        <f>VLOOKUP($A19,take1,16,FALSE)-#REF!</f>
        <v>#REF!</v>
      </c>
      <c r="Q19" s="17" t="e">
        <f>VLOOKUP($A19,take1,17,FALSE)-#REF!</f>
        <v>#REF!</v>
      </c>
      <c r="R19" s="17" t="e">
        <f>VLOOKUP($A19,take1,18,FALSE)-#REF!</f>
        <v>#REF!</v>
      </c>
      <c r="S19" s="17" t="e">
        <f>VLOOKUP($A19,take1,19,FALSE)-#REF!</f>
        <v>#REF!</v>
      </c>
    </row>
    <row r="20" spans="1:19" ht="12.75">
      <c r="A20" t="e">
        <f>#REF!</f>
        <v>#REF!</v>
      </c>
      <c r="B20" s="17" t="e">
        <f>VLOOKUP(A20,take1,2,FALSE)-#REF!</f>
        <v>#REF!</v>
      </c>
      <c r="C20" s="17" t="e">
        <f>VLOOKUP(A20,take1,3,FALSE)-#REF!</f>
        <v>#REF!</v>
      </c>
      <c r="D20" s="17" t="e">
        <f>VLOOKUP($A20,take1,4,FALSE)-#REF!</f>
        <v>#REF!</v>
      </c>
      <c r="E20" s="17" t="e">
        <f>VLOOKUP($A20,take1,5,FALSE)-#REF!</f>
        <v>#REF!</v>
      </c>
      <c r="F20" s="17" t="e">
        <f>VLOOKUP($A20,take1,6,FALSE)-#REF!</f>
        <v>#REF!</v>
      </c>
      <c r="G20" s="17" t="e">
        <f>VLOOKUP($A20,take1,7,FALSE)-#REF!</f>
        <v>#REF!</v>
      </c>
      <c r="H20" s="17" t="e">
        <f>VLOOKUP($A20,take1,8,FALSE)-#REF!</f>
        <v>#REF!</v>
      </c>
      <c r="I20" s="17" t="e">
        <f>VLOOKUP($A20,take1,9,FALSE)-#REF!</f>
        <v>#REF!</v>
      </c>
      <c r="J20" s="17" t="e">
        <f>VLOOKUP($A20,take1,10,FALSE)-#REF!</f>
        <v>#REF!</v>
      </c>
      <c r="K20" s="17" t="e">
        <f>VLOOKUP($A20,take1,11,FALSE)-#REF!</f>
        <v>#REF!</v>
      </c>
      <c r="L20" s="17" t="e">
        <f>VLOOKUP($A20,take1,12,FALSE)-#REF!</f>
        <v>#REF!</v>
      </c>
      <c r="M20" s="17" t="e">
        <f>VLOOKUP($A20,take1,13,FALSE)-#REF!</f>
        <v>#REF!</v>
      </c>
      <c r="N20" s="17" t="e">
        <f>VLOOKUP($A20,take1,14,FALSE)-#REF!</f>
        <v>#REF!</v>
      </c>
      <c r="O20" s="17" t="e">
        <f>VLOOKUP($A20,take1,15,FALSE)-#REF!</f>
        <v>#REF!</v>
      </c>
      <c r="P20" s="17" t="e">
        <f>VLOOKUP($A20,take1,16,FALSE)-#REF!</f>
        <v>#REF!</v>
      </c>
      <c r="Q20" s="17" t="e">
        <f>VLOOKUP($A20,take1,17,FALSE)-#REF!</f>
        <v>#REF!</v>
      </c>
      <c r="R20" s="17" t="e">
        <f>VLOOKUP($A20,take1,18,FALSE)-#REF!</f>
        <v>#REF!</v>
      </c>
      <c r="S20" s="17" t="e">
        <f>VLOOKUP($A20,take1,19,FALSE)-#REF!</f>
        <v>#REF!</v>
      </c>
    </row>
    <row r="21" spans="1:19" ht="12.75">
      <c r="A21" t="e">
        <f>#REF!</f>
        <v>#REF!</v>
      </c>
      <c r="B21" s="17" t="e">
        <f>VLOOKUP(A21,take1,2,FALSE)-#REF!</f>
        <v>#REF!</v>
      </c>
      <c r="C21" s="17" t="e">
        <f>VLOOKUP(A21,take1,3,FALSE)-#REF!</f>
        <v>#REF!</v>
      </c>
      <c r="D21" s="17" t="e">
        <f>VLOOKUP($A21,take1,4,FALSE)-#REF!</f>
        <v>#REF!</v>
      </c>
      <c r="E21" s="17" t="e">
        <f>VLOOKUP($A21,take1,5,FALSE)-#REF!</f>
        <v>#REF!</v>
      </c>
      <c r="F21" s="17" t="e">
        <f>VLOOKUP($A21,take1,6,FALSE)-#REF!</f>
        <v>#REF!</v>
      </c>
      <c r="G21" s="17" t="e">
        <f>VLOOKUP($A21,take1,7,FALSE)-#REF!</f>
        <v>#REF!</v>
      </c>
      <c r="H21" s="17" t="e">
        <f>VLOOKUP($A21,take1,8,FALSE)-#REF!</f>
        <v>#REF!</v>
      </c>
      <c r="I21" s="17" t="e">
        <f>VLOOKUP($A21,take1,9,FALSE)-#REF!</f>
        <v>#REF!</v>
      </c>
      <c r="J21" s="17" t="e">
        <f>VLOOKUP($A21,take1,10,FALSE)-#REF!</f>
        <v>#REF!</v>
      </c>
      <c r="K21" s="17" t="e">
        <f>VLOOKUP($A21,take1,11,FALSE)-#REF!</f>
        <v>#REF!</v>
      </c>
      <c r="L21" s="17" t="e">
        <f>VLOOKUP($A21,take1,12,FALSE)-#REF!</f>
        <v>#REF!</v>
      </c>
      <c r="M21" s="17" t="e">
        <f>VLOOKUP($A21,take1,13,FALSE)-#REF!</f>
        <v>#REF!</v>
      </c>
      <c r="N21" s="17" t="e">
        <f>VLOOKUP($A21,take1,14,FALSE)-#REF!</f>
        <v>#REF!</v>
      </c>
      <c r="O21" s="17" t="e">
        <f>VLOOKUP($A21,take1,15,FALSE)-#REF!</f>
        <v>#REF!</v>
      </c>
      <c r="P21" s="17" t="e">
        <f>VLOOKUP($A21,take1,16,FALSE)-#REF!</f>
        <v>#REF!</v>
      </c>
      <c r="Q21" s="17" t="e">
        <f>VLOOKUP($A21,take1,17,FALSE)-#REF!</f>
        <v>#REF!</v>
      </c>
      <c r="R21" s="17" t="e">
        <f>VLOOKUP($A21,take1,18,FALSE)-#REF!</f>
        <v>#REF!</v>
      </c>
      <c r="S21" s="17" t="e">
        <f>VLOOKUP($A21,take1,19,FALSE)-#REF!</f>
        <v>#REF!</v>
      </c>
    </row>
    <row r="22" spans="1:19" ht="12.75">
      <c r="A22" t="e">
        <f>#REF!</f>
        <v>#REF!</v>
      </c>
      <c r="B22" s="17" t="e">
        <f>VLOOKUP(A22,take1,2,FALSE)-#REF!</f>
        <v>#REF!</v>
      </c>
      <c r="C22" s="17" t="e">
        <f>VLOOKUP(A22,take1,3,FALSE)-#REF!</f>
        <v>#REF!</v>
      </c>
      <c r="D22" s="17" t="e">
        <f>VLOOKUP($A22,take1,4,FALSE)-#REF!</f>
        <v>#REF!</v>
      </c>
      <c r="E22" s="17" t="e">
        <f>VLOOKUP($A22,take1,5,FALSE)-#REF!</f>
        <v>#REF!</v>
      </c>
      <c r="F22" s="17" t="e">
        <f>VLOOKUP($A22,take1,6,FALSE)-#REF!</f>
        <v>#REF!</v>
      </c>
      <c r="G22" s="17" t="e">
        <f>VLOOKUP($A22,take1,7,FALSE)-#REF!</f>
        <v>#REF!</v>
      </c>
      <c r="H22" s="17" t="e">
        <f>VLOOKUP($A22,take1,8,FALSE)-#REF!</f>
        <v>#REF!</v>
      </c>
      <c r="I22" s="17" t="e">
        <f>VLOOKUP($A22,take1,9,FALSE)-#REF!</f>
        <v>#REF!</v>
      </c>
      <c r="J22" s="17" t="e">
        <f>VLOOKUP($A22,take1,10,FALSE)-#REF!</f>
        <v>#REF!</v>
      </c>
      <c r="K22" s="17" t="e">
        <f>VLOOKUP($A22,take1,11,FALSE)-#REF!</f>
        <v>#REF!</v>
      </c>
      <c r="L22" s="17" t="e">
        <f>VLOOKUP($A22,take1,12,FALSE)-#REF!</f>
        <v>#REF!</v>
      </c>
      <c r="M22" s="17" t="e">
        <f>VLOOKUP($A22,take1,13,FALSE)-#REF!</f>
        <v>#REF!</v>
      </c>
      <c r="N22" s="17" t="e">
        <f>VLOOKUP($A22,take1,14,FALSE)-#REF!</f>
        <v>#REF!</v>
      </c>
      <c r="O22" s="17" t="e">
        <f>VLOOKUP($A22,take1,15,FALSE)-#REF!</f>
        <v>#REF!</v>
      </c>
      <c r="P22" s="17" t="e">
        <f>VLOOKUP($A22,take1,16,FALSE)-#REF!</f>
        <v>#REF!</v>
      </c>
      <c r="Q22" s="17" t="e">
        <f>VLOOKUP($A22,take1,17,FALSE)-#REF!</f>
        <v>#REF!</v>
      </c>
      <c r="R22" s="17" t="e">
        <f>VLOOKUP($A22,take1,18,FALSE)-#REF!</f>
        <v>#REF!</v>
      </c>
      <c r="S22" s="17" t="e">
        <f>VLOOKUP($A22,take1,19,FALSE)-#REF!</f>
        <v>#REF!</v>
      </c>
    </row>
    <row r="23" spans="1:19" ht="12.75">
      <c r="A23" t="e">
        <f>#REF!</f>
        <v>#REF!</v>
      </c>
      <c r="B23" s="17" t="e">
        <f>VLOOKUP(A23,take1,2,FALSE)-#REF!</f>
        <v>#REF!</v>
      </c>
      <c r="C23" s="17" t="e">
        <f>VLOOKUP(A23,take1,3,FALSE)-#REF!</f>
        <v>#REF!</v>
      </c>
      <c r="D23" s="17" t="e">
        <f>VLOOKUP($A23,take1,4,FALSE)-#REF!</f>
        <v>#REF!</v>
      </c>
      <c r="E23" s="17" t="e">
        <f>VLOOKUP($A23,take1,5,FALSE)-#REF!</f>
        <v>#REF!</v>
      </c>
      <c r="F23" s="17" t="e">
        <f>VLOOKUP($A23,take1,6,FALSE)-#REF!</f>
        <v>#REF!</v>
      </c>
      <c r="G23" s="17" t="e">
        <f>VLOOKUP($A23,take1,7,FALSE)-#REF!</f>
        <v>#REF!</v>
      </c>
      <c r="H23" s="17" t="e">
        <f>VLOOKUP($A23,take1,8,FALSE)-#REF!</f>
        <v>#REF!</v>
      </c>
      <c r="I23" s="17" t="e">
        <f>VLOOKUP($A23,take1,9,FALSE)-#REF!</f>
        <v>#REF!</v>
      </c>
      <c r="J23" s="17" t="e">
        <f>VLOOKUP($A23,take1,10,FALSE)-#REF!</f>
        <v>#REF!</v>
      </c>
      <c r="K23" s="17" t="e">
        <f>VLOOKUP($A23,take1,11,FALSE)-#REF!</f>
        <v>#REF!</v>
      </c>
      <c r="L23" s="17" t="e">
        <f>VLOOKUP($A23,take1,12,FALSE)-#REF!</f>
        <v>#REF!</v>
      </c>
      <c r="M23" s="17" t="e">
        <f>VLOOKUP($A23,take1,13,FALSE)-#REF!</f>
        <v>#REF!</v>
      </c>
      <c r="N23" s="17" t="e">
        <f>VLOOKUP($A23,take1,14,FALSE)-#REF!</f>
        <v>#REF!</v>
      </c>
      <c r="O23" s="17" t="e">
        <f>VLOOKUP($A23,take1,15,FALSE)-#REF!</f>
        <v>#REF!</v>
      </c>
      <c r="P23" s="17" t="e">
        <f>VLOOKUP($A23,take1,16,FALSE)-#REF!</f>
        <v>#REF!</v>
      </c>
      <c r="Q23" s="17" t="e">
        <f>VLOOKUP($A23,take1,17,FALSE)-#REF!</f>
        <v>#REF!</v>
      </c>
      <c r="R23" s="17" t="e">
        <f>VLOOKUP($A23,take1,18,FALSE)-#REF!</f>
        <v>#REF!</v>
      </c>
      <c r="S23" s="17" t="e">
        <f>VLOOKUP($A23,take1,19,FALSE)-#REF!</f>
        <v>#REF!</v>
      </c>
    </row>
    <row r="24" spans="1:19" ht="12.75">
      <c r="A24" t="e">
        <f>#REF!</f>
        <v>#REF!</v>
      </c>
      <c r="B24" s="17" t="e">
        <f>VLOOKUP(A24,take1,2,FALSE)-#REF!</f>
        <v>#REF!</v>
      </c>
      <c r="C24" s="17" t="e">
        <f>VLOOKUP(A24,take1,3,FALSE)-#REF!</f>
        <v>#REF!</v>
      </c>
      <c r="D24" s="17" t="e">
        <f>VLOOKUP($A24,take1,4,FALSE)-#REF!</f>
        <v>#REF!</v>
      </c>
      <c r="E24" s="17" t="e">
        <f>VLOOKUP($A24,take1,5,FALSE)-#REF!</f>
        <v>#REF!</v>
      </c>
      <c r="F24" s="17" t="e">
        <f>VLOOKUP($A24,take1,6,FALSE)-#REF!</f>
        <v>#REF!</v>
      </c>
      <c r="G24" s="17" t="e">
        <f>VLOOKUP($A24,take1,7,FALSE)-#REF!</f>
        <v>#REF!</v>
      </c>
      <c r="H24" s="17" t="e">
        <f>VLOOKUP($A24,take1,8,FALSE)-#REF!</f>
        <v>#REF!</v>
      </c>
      <c r="I24" s="17" t="e">
        <f>VLOOKUP($A24,take1,9,FALSE)-#REF!</f>
        <v>#REF!</v>
      </c>
      <c r="J24" s="17" t="e">
        <f>VLOOKUP($A24,take1,10,FALSE)-#REF!</f>
        <v>#REF!</v>
      </c>
      <c r="K24" s="17" t="e">
        <f>VLOOKUP($A24,take1,11,FALSE)-#REF!</f>
        <v>#REF!</v>
      </c>
      <c r="L24" s="17" t="e">
        <f>VLOOKUP($A24,take1,12,FALSE)-#REF!</f>
        <v>#REF!</v>
      </c>
      <c r="M24" s="17" t="e">
        <f>VLOOKUP($A24,take1,13,FALSE)-#REF!</f>
        <v>#REF!</v>
      </c>
      <c r="N24" s="17" t="e">
        <f>VLOOKUP($A24,take1,14,FALSE)-#REF!</f>
        <v>#REF!</v>
      </c>
      <c r="O24" s="17" t="e">
        <f>VLOOKUP($A24,take1,15,FALSE)-#REF!</f>
        <v>#REF!</v>
      </c>
      <c r="P24" s="17" t="e">
        <f>VLOOKUP($A24,take1,16,FALSE)-#REF!</f>
        <v>#REF!</v>
      </c>
      <c r="Q24" s="17" t="e">
        <f>VLOOKUP($A24,take1,17,FALSE)-#REF!</f>
        <v>#REF!</v>
      </c>
      <c r="R24" s="17" t="e">
        <f>VLOOKUP($A24,take1,18,FALSE)-#REF!</f>
        <v>#REF!</v>
      </c>
      <c r="S24" s="17" t="e">
        <f>VLOOKUP($A24,take1,19,FALSE)-#REF!</f>
        <v>#REF!</v>
      </c>
    </row>
    <row r="25" spans="1:19" ht="12.75">
      <c r="A25" t="e">
        <f>#REF!</f>
        <v>#REF!</v>
      </c>
      <c r="B25" s="17" t="e">
        <f>VLOOKUP(A25,take1,2,FALSE)-#REF!</f>
        <v>#REF!</v>
      </c>
      <c r="C25" s="17" t="e">
        <f>VLOOKUP(A25,take1,3,FALSE)-#REF!</f>
        <v>#REF!</v>
      </c>
      <c r="D25" s="17" t="e">
        <f>VLOOKUP($A25,take1,4,FALSE)-#REF!</f>
        <v>#REF!</v>
      </c>
      <c r="E25" s="17" t="e">
        <f>VLOOKUP($A25,take1,5,FALSE)-#REF!</f>
        <v>#REF!</v>
      </c>
      <c r="F25" s="17" t="e">
        <f>VLOOKUP($A25,take1,6,FALSE)-#REF!</f>
        <v>#REF!</v>
      </c>
      <c r="G25" s="17" t="e">
        <f>VLOOKUP($A25,take1,7,FALSE)-#REF!</f>
        <v>#REF!</v>
      </c>
      <c r="H25" s="17" t="e">
        <f>VLOOKUP($A25,take1,8,FALSE)-#REF!</f>
        <v>#REF!</v>
      </c>
      <c r="I25" s="17" t="e">
        <f>VLOOKUP($A25,take1,9,FALSE)-#REF!</f>
        <v>#REF!</v>
      </c>
      <c r="J25" s="17" t="e">
        <f>VLOOKUP($A25,take1,10,FALSE)-#REF!</f>
        <v>#REF!</v>
      </c>
      <c r="K25" s="17" t="e">
        <f>VLOOKUP($A25,take1,11,FALSE)-#REF!</f>
        <v>#REF!</v>
      </c>
      <c r="L25" s="17" t="e">
        <f>VLOOKUP($A25,take1,12,FALSE)-#REF!</f>
        <v>#REF!</v>
      </c>
      <c r="M25" s="17" t="e">
        <f>VLOOKUP($A25,take1,13,FALSE)-#REF!</f>
        <v>#REF!</v>
      </c>
      <c r="N25" s="17" t="e">
        <f>VLOOKUP($A25,take1,14,FALSE)-#REF!</f>
        <v>#REF!</v>
      </c>
      <c r="O25" s="17" t="e">
        <f>VLOOKUP($A25,take1,15,FALSE)-#REF!</f>
        <v>#REF!</v>
      </c>
      <c r="P25" s="17" t="e">
        <f>VLOOKUP($A25,take1,16,FALSE)-#REF!</f>
        <v>#REF!</v>
      </c>
      <c r="Q25" s="17" t="e">
        <f>VLOOKUP($A25,take1,17,FALSE)-#REF!</f>
        <v>#REF!</v>
      </c>
      <c r="R25" s="17" t="e">
        <f>VLOOKUP($A25,take1,18,FALSE)-#REF!</f>
        <v>#REF!</v>
      </c>
      <c r="S25" s="17" t="e">
        <f>VLOOKUP($A25,take1,19,FALSE)-#REF!</f>
        <v>#REF!</v>
      </c>
    </row>
    <row r="26" spans="1:19" ht="12.75">
      <c r="A26" t="e">
        <f>#REF!</f>
        <v>#REF!</v>
      </c>
      <c r="B26" s="17" t="e">
        <f>VLOOKUP(A26,take1,2,FALSE)-#REF!</f>
        <v>#REF!</v>
      </c>
      <c r="C26" s="17" t="e">
        <f>VLOOKUP(A26,take1,3,FALSE)-#REF!</f>
        <v>#REF!</v>
      </c>
      <c r="D26" s="17" t="e">
        <f>VLOOKUP($A26,take1,4,FALSE)-#REF!</f>
        <v>#REF!</v>
      </c>
      <c r="E26" s="17" t="e">
        <f>VLOOKUP($A26,take1,5,FALSE)-#REF!</f>
        <v>#REF!</v>
      </c>
      <c r="F26" s="17" t="e">
        <f>VLOOKUP($A26,take1,6,FALSE)-#REF!</f>
        <v>#REF!</v>
      </c>
      <c r="G26" s="17" t="e">
        <f>VLOOKUP($A26,take1,7,FALSE)-#REF!</f>
        <v>#REF!</v>
      </c>
      <c r="H26" s="17" t="e">
        <f>VLOOKUP($A26,take1,8,FALSE)-#REF!</f>
        <v>#REF!</v>
      </c>
      <c r="I26" s="17" t="e">
        <f>VLOOKUP($A26,take1,9,FALSE)-#REF!</f>
        <v>#REF!</v>
      </c>
      <c r="J26" s="17" t="e">
        <f>VLOOKUP($A26,take1,10,FALSE)-#REF!</f>
        <v>#REF!</v>
      </c>
      <c r="K26" s="17" t="e">
        <f>VLOOKUP($A26,take1,11,FALSE)-#REF!</f>
        <v>#REF!</v>
      </c>
      <c r="L26" s="17" t="e">
        <f>VLOOKUP($A26,take1,12,FALSE)-#REF!</f>
        <v>#REF!</v>
      </c>
      <c r="M26" s="17" t="e">
        <f>VLOOKUP($A26,take1,13,FALSE)-#REF!</f>
        <v>#REF!</v>
      </c>
      <c r="N26" s="17" t="e">
        <f>VLOOKUP($A26,take1,14,FALSE)-#REF!</f>
        <v>#REF!</v>
      </c>
      <c r="O26" s="17" t="e">
        <f>VLOOKUP($A26,take1,15,FALSE)-#REF!</f>
        <v>#REF!</v>
      </c>
      <c r="P26" s="17" t="e">
        <f>VLOOKUP($A26,take1,16,FALSE)-#REF!</f>
        <v>#REF!</v>
      </c>
      <c r="Q26" s="17" t="e">
        <f>VLOOKUP($A26,take1,17,FALSE)-#REF!</f>
        <v>#REF!</v>
      </c>
      <c r="R26" s="17" t="e">
        <f>VLOOKUP($A26,take1,18,FALSE)-#REF!</f>
        <v>#REF!</v>
      </c>
      <c r="S26" s="17" t="e">
        <f>VLOOKUP($A26,take1,19,FALSE)-#REF!</f>
        <v>#REF!</v>
      </c>
    </row>
    <row r="27" spans="1:19" ht="12.75">
      <c r="A27" t="e">
        <f>#REF!</f>
        <v>#REF!</v>
      </c>
      <c r="B27" s="17" t="e">
        <f>VLOOKUP(A27,take1,2,FALSE)-#REF!</f>
        <v>#REF!</v>
      </c>
      <c r="C27" s="17" t="e">
        <f>VLOOKUP(A27,take1,3,FALSE)-#REF!</f>
        <v>#REF!</v>
      </c>
      <c r="D27" s="17" t="e">
        <f>VLOOKUP($A27,take1,4,FALSE)-#REF!</f>
        <v>#REF!</v>
      </c>
      <c r="E27" s="17" t="e">
        <f>VLOOKUP($A27,take1,5,FALSE)-#REF!</f>
        <v>#REF!</v>
      </c>
      <c r="F27" s="17" t="e">
        <f>VLOOKUP($A27,take1,6,FALSE)-#REF!</f>
        <v>#REF!</v>
      </c>
      <c r="G27" s="17" t="e">
        <f>VLOOKUP($A27,take1,7,FALSE)-#REF!</f>
        <v>#REF!</v>
      </c>
      <c r="H27" s="17" t="e">
        <f>VLOOKUP($A27,take1,8,FALSE)-#REF!</f>
        <v>#REF!</v>
      </c>
      <c r="I27" s="17" t="e">
        <f>VLOOKUP($A27,take1,9,FALSE)-#REF!</f>
        <v>#REF!</v>
      </c>
      <c r="J27" s="17" t="e">
        <f>VLOOKUP($A27,take1,10,FALSE)-#REF!</f>
        <v>#REF!</v>
      </c>
      <c r="K27" s="17" t="e">
        <f>VLOOKUP($A27,take1,11,FALSE)-#REF!</f>
        <v>#REF!</v>
      </c>
      <c r="L27" s="17" t="e">
        <f>VLOOKUP($A27,take1,12,FALSE)-#REF!</f>
        <v>#REF!</v>
      </c>
      <c r="M27" s="17" t="e">
        <f>VLOOKUP($A27,take1,13,FALSE)-#REF!</f>
        <v>#REF!</v>
      </c>
      <c r="N27" s="17" t="e">
        <f>VLOOKUP($A27,take1,14,FALSE)-#REF!</f>
        <v>#REF!</v>
      </c>
      <c r="O27" s="17" t="e">
        <f>VLOOKUP($A27,take1,15,FALSE)-#REF!</f>
        <v>#REF!</v>
      </c>
      <c r="P27" s="17" t="e">
        <f>VLOOKUP($A27,take1,16,FALSE)-#REF!</f>
        <v>#REF!</v>
      </c>
      <c r="Q27" s="17" t="e">
        <f>VLOOKUP($A27,take1,17,FALSE)-#REF!</f>
        <v>#REF!</v>
      </c>
      <c r="R27" s="17" t="e">
        <f>VLOOKUP($A27,take1,18,FALSE)-#REF!</f>
        <v>#REF!</v>
      </c>
      <c r="S27" s="17" t="e">
        <f>VLOOKUP($A27,take1,19,FALSE)-#REF!</f>
        <v>#REF!</v>
      </c>
    </row>
    <row r="28" spans="1:19" ht="12.75">
      <c r="A28" t="e">
        <f>#REF!</f>
        <v>#REF!</v>
      </c>
      <c r="B28" s="17" t="e">
        <f>VLOOKUP(A28,take1,2,FALSE)-#REF!</f>
        <v>#REF!</v>
      </c>
      <c r="C28" s="17" t="e">
        <f>VLOOKUP(A28,take1,3,FALSE)-#REF!</f>
        <v>#REF!</v>
      </c>
      <c r="D28" s="17" t="e">
        <f>VLOOKUP($A28,take1,4,FALSE)-#REF!</f>
        <v>#REF!</v>
      </c>
      <c r="E28" s="17" t="e">
        <f>VLOOKUP($A28,take1,5,FALSE)-#REF!</f>
        <v>#REF!</v>
      </c>
      <c r="F28" s="17" t="e">
        <f>VLOOKUP($A28,take1,6,FALSE)-#REF!</f>
        <v>#REF!</v>
      </c>
      <c r="G28" s="17" t="e">
        <f>VLOOKUP($A28,take1,7,FALSE)-#REF!</f>
        <v>#REF!</v>
      </c>
      <c r="H28" s="17" t="e">
        <f>VLOOKUP($A28,take1,8,FALSE)-#REF!</f>
        <v>#REF!</v>
      </c>
      <c r="I28" s="17" t="e">
        <f>VLOOKUP($A28,take1,9,FALSE)-#REF!</f>
        <v>#REF!</v>
      </c>
      <c r="J28" s="17" t="e">
        <f>VLOOKUP($A28,take1,10,FALSE)-#REF!</f>
        <v>#REF!</v>
      </c>
      <c r="K28" s="17" t="e">
        <f>VLOOKUP($A28,take1,11,FALSE)-#REF!</f>
        <v>#REF!</v>
      </c>
      <c r="L28" s="17" t="e">
        <f>VLOOKUP($A28,take1,12,FALSE)-#REF!</f>
        <v>#REF!</v>
      </c>
      <c r="M28" s="17" t="e">
        <f>VLOOKUP($A28,take1,13,FALSE)-#REF!</f>
        <v>#REF!</v>
      </c>
      <c r="N28" s="17" t="e">
        <f>VLOOKUP($A28,take1,14,FALSE)-#REF!</f>
        <v>#REF!</v>
      </c>
      <c r="O28" s="17" t="e">
        <f>VLOOKUP($A28,take1,15,FALSE)-#REF!</f>
        <v>#REF!</v>
      </c>
      <c r="P28" s="17" t="e">
        <f>VLOOKUP($A28,take1,16,FALSE)-#REF!</f>
        <v>#REF!</v>
      </c>
      <c r="Q28" s="17" t="e">
        <f>VLOOKUP($A28,take1,17,FALSE)-#REF!</f>
        <v>#REF!</v>
      </c>
      <c r="R28" s="17" t="e">
        <f>VLOOKUP($A28,take1,18,FALSE)-#REF!</f>
        <v>#REF!</v>
      </c>
      <c r="S28" s="17" t="e">
        <f>VLOOKUP($A28,take1,19,FALSE)-#REF!</f>
        <v>#REF!</v>
      </c>
    </row>
    <row r="29" spans="1:19" ht="12.75">
      <c r="A29" t="e">
        <f>#REF!</f>
        <v>#REF!</v>
      </c>
      <c r="B29" s="17" t="e">
        <f>VLOOKUP(A29,take1,2,FALSE)-#REF!</f>
        <v>#REF!</v>
      </c>
      <c r="C29" s="17" t="e">
        <f>VLOOKUP(A29,take1,3,FALSE)-#REF!</f>
        <v>#REF!</v>
      </c>
      <c r="D29" s="17" t="e">
        <f>VLOOKUP($A29,take1,4,FALSE)-#REF!</f>
        <v>#REF!</v>
      </c>
      <c r="E29" s="17" t="e">
        <f>VLOOKUP($A29,take1,5,FALSE)-#REF!</f>
        <v>#REF!</v>
      </c>
      <c r="F29" s="17" t="e">
        <f>VLOOKUP($A29,take1,6,FALSE)-#REF!</f>
        <v>#REF!</v>
      </c>
      <c r="G29" s="17" t="e">
        <f>VLOOKUP($A29,take1,7,FALSE)-#REF!</f>
        <v>#REF!</v>
      </c>
      <c r="H29" s="17" t="e">
        <f>VLOOKUP($A29,take1,8,FALSE)-#REF!</f>
        <v>#REF!</v>
      </c>
      <c r="I29" s="17" t="e">
        <f>VLOOKUP($A29,take1,9,FALSE)-#REF!</f>
        <v>#REF!</v>
      </c>
      <c r="J29" s="17" t="e">
        <f>VLOOKUP($A29,take1,10,FALSE)-#REF!</f>
        <v>#REF!</v>
      </c>
      <c r="K29" s="17" t="e">
        <f>VLOOKUP($A29,take1,11,FALSE)-#REF!</f>
        <v>#REF!</v>
      </c>
      <c r="L29" s="17" t="e">
        <f>VLOOKUP($A29,take1,12,FALSE)-#REF!</f>
        <v>#REF!</v>
      </c>
      <c r="M29" s="17" t="e">
        <f>VLOOKUP($A29,take1,13,FALSE)-#REF!</f>
        <v>#REF!</v>
      </c>
      <c r="N29" s="17" t="e">
        <f>VLOOKUP($A29,take1,14,FALSE)-#REF!</f>
        <v>#REF!</v>
      </c>
      <c r="O29" s="17" t="e">
        <f>VLOOKUP($A29,take1,15,FALSE)-#REF!</f>
        <v>#REF!</v>
      </c>
      <c r="P29" s="17" t="e">
        <f>VLOOKUP($A29,take1,16,FALSE)-#REF!</f>
        <v>#REF!</v>
      </c>
      <c r="Q29" s="17" t="e">
        <f>VLOOKUP($A29,take1,17,FALSE)-#REF!</f>
        <v>#REF!</v>
      </c>
      <c r="R29" s="17" t="e">
        <f>VLOOKUP($A29,take1,18,FALSE)-#REF!</f>
        <v>#REF!</v>
      </c>
      <c r="S29" s="17" t="e">
        <f>VLOOKUP($A29,take1,19,FALSE)-#REF!</f>
        <v>#REF!</v>
      </c>
    </row>
    <row r="30" spans="1:19" ht="12.75">
      <c r="A30" t="e">
        <f>#REF!</f>
        <v>#REF!</v>
      </c>
      <c r="B30" s="17" t="e">
        <f>VLOOKUP(A30,take1,2,FALSE)-#REF!</f>
        <v>#REF!</v>
      </c>
      <c r="C30" s="17" t="e">
        <f>VLOOKUP(A30,take1,3,FALSE)-#REF!</f>
        <v>#REF!</v>
      </c>
      <c r="D30" s="17" t="e">
        <f>VLOOKUP($A30,take1,4,FALSE)-#REF!</f>
        <v>#REF!</v>
      </c>
      <c r="E30" s="17" t="e">
        <f>VLOOKUP($A30,take1,5,FALSE)-#REF!</f>
        <v>#REF!</v>
      </c>
      <c r="F30" s="17" t="e">
        <f>VLOOKUP($A30,take1,6,FALSE)-#REF!</f>
        <v>#REF!</v>
      </c>
      <c r="G30" s="17" t="e">
        <f>VLOOKUP($A30,take1,7,FALSE)-#REF!</f>
        <v>#REF!</v>
      </c>
      <c r="H30" s="17" t="e">
        <f>VLOOKUP($A30,take1,8,FALSE)-#REF!</f>
        <v>#REF!</v>
      </c>
      <c r="I30" s="17" t="e">
        <f>VLOOKUP($A30,take1,9,FALSE)-#REF!</f>
        <v>#REF!</v>
      </c>
      <c r="J30" s="17" t="e">
        <f>VLOOKUP($A30,take1,10,FALSE)-#REF!</f>
        <v>#REF!</v>
      </c>
      <c r="K30" s="17" t="e">
        <f>VLOOKUP($A30,take1,11,FALSE)-#REF!</f>
        <v>#REF!</v>
      </c>
      <c r="L30" s="17" t="e">
        <f>VLOOKUP($A30,take1,12,FALSE)-#REF!</f>
        <v>#REF!</v>
      </c>
      <c r="M30" s="17" t="e">
        <f>VLOOKUP($A30,take1,13,FALSE)-#REF!</f>
        <v>#REF!</v>
      </c>
      <c r="N30" s="17" t="e">
        <f>VLOOKUP($A30,take1,14,FALSE)-#REF!</f>
        <v>#REF!</v>
      </c>
      <c r="O30" s="17" t="e">
        <f>VLOOKUP($A30,take1,15,FALSE)-#REF!</f>
        <v>#REF!</v>
      </c>
      <c r="P30" s="17" t="e">
        <f>VLOOKUP($A30,take1,16,FALSE)-#REF!</f>
        <v>#REF!</v>
      </c>
      <c r="Q30" s="17" t="e">
        <f>VLOOKUP($A30,take1,17,FALSE)-#REF!</f>
        <v>#REF!</v>
      </c>
      <c r="R30" s="17" t="e">
        <f>VLOOKUP($A30,take1,18,FALSE)-#REF!</f>
        <v>#REF!</v>
      </c>
      <c r="S30" s="17" t="e">
        <f>VLOOKUP($A30,take1,19,FALSE)-#REF!</f>
        <v>#REF!</v>
      </c>
    </row>
    <row r="31" spans="1:19" ht="12.75">
      <c r="A31" t="e">
        <f>#REF!</f>
        <v>#REF!</v>
      </c>
      <c r="B31" s="17" t="e">
        <f>VLOOKUP(A31,take1,2,FALSE)-#REF!</f>
        <v>#REF!</v>
      </c>
      <c r="C31" s="17" t="e">
        <f>VLOOKUP(A31,take1,3,FALSE)-#REF!</f>
        <v>#REF!</v>
      </c>
      <c r="D31" s="17" t="e">
        <f>VLOOKUP($A31,take1,4,FALSE)-#REF!</f>
        <v>#REF!</v>
      </c>
      <c r="E31" s="17" t="e">
        <f>VLOOKUP($A31,take1,5,FALSE)-#REF!</f>
        <v>#REF!</v>
      </c>
      <c r="F31" s="17" t="e">
        <f>VLOOKUP($A31,take1,6,FALSE)-#REF!</f>
        <v>#REF!</v>
      </c>
      <c r="G31" s="17" t="e">
        <f>VLOOKUP($A31,take1,7,FALSE)-#REF!</f>
        <v>#REF!</v>
      </c>
      <c r="H31" s="17" t="e">
        <f>VLOOKUP($A31,take1,8,FALSE)-#REF!</f>
        <v>#REF!</v>
      </c>
      <c r="I31" s="17" t="e">
        <f>VLOOKUP($A31,take1,9,FALSE)-#REF!</f>
        <v>#REF!</v>
      </c>
      <c r="J31" s="17" t="e">
        <f>VLOOKUP($A31,take1,10,FALSE)-#REF!</f>
        <v>#REF!</v>
      </c>
      <c r="K31" s="17" t="e">
        <f>VLOOKUP($A31,take1,11,FALSE)-#REF!</f>
        <v>#REF!</v>
      </c>
      <c r="L31" s="17" t="e">
        <f>VLOOKUP($A31,take1,12,FALSE)-#REF!</f>
        <v>#REF!</v>
      </c>
      <c r="M31" s="17" t="e">
        <f>VLOOKUP($A31,take1,13,FALSE)-#REF!</f>
        <v>#REF!</v>
      </c>
      <c r="N31" s="17" t="e">
        <f>VLOOKUP($A31,take1,14,FALSE)-#REF!</f>
        <v>#REF!</v>
      </c>
      <c r="O31" s="17" t="e">
        <f>VLOOKUP($A31,take1,15,FALSE)-#REF!</f>
        <v>#REF!</v>
      </c>
      <c r="P31" s="17" t="e">
        <f>VLOOKUP($A31,take1,16,FALSE)-#REF!</f>
        <v>#REF!</v>
      </c>
      <c r="Q31" s="17" t="e">
        <f>VLOOKUP($A31,take1,17,FALSE)-#REF!</f>
        <v>#REF!</v>
      </c>
      <c r="R31" s="17" t="e">
        <f>VLOOKUP($A31,take1,18,FALSE)-#REF!</f>
        <v>#REF!</v>
      </c>
      <c r="S31" s="17" t="e">
        <f>VLOOKUP($A31,take1,19,FALSE)-#REF!</f>
        <v>#REF!</v>
      </c>
    </row>
    <row r="32" spans="1:19" ht="12.75">
      <c r="A32" t="e">
        <f>#REF!</f>
        <v>#REF!</v>
      </c>
      <c r="B32" s="17" t="e">
        <f>VLOOKUP(A32,take1,2,FALSE)-#REF!</f>
        <v>#REF!</v>
      </c>
      <c r="C32" s="17" t="e">
        <f>VLOOKUP(A32,take1,3,FALSE)-#REF!</f>
        <v>#REF!</v>
      </c>
      <c r="D32" s="17" t="e">
        <f>VLOOKUP($A32,take1,4,FALSE)-#REF!</f>
        <v>#REF!</v>
      </c>
      <c r="E32" s="17" t="e">
        <f>VLOOKUP($A32,take1,5,FALSE)-#REF!</f>
        <v>#REF!</v>
      </c>
      <c r="F32" s="17" t="e">
        <f>VLOOKUP($A32,take1,6,FALSE)-#REF!</f>
        <v>#REF!</v>
      </c>
      <c r="G32" s="17" t="e">
        <f>VLOOKUP($A32,take1,7,FALSE)-#REF!</f>
        <v>#REF!</v>
      </c>
      <c r="H32" s="17" t="e">
        <f>VLOOKUP($A32,take1,8,FALSE)-#REF!</f>
        <v>#REF!</v>
      </c>
      <c r="I32" s="17" t="e">
        <f>VLOOKUP($A32,take1,9,FALSE)-#REF!</f>
        <v>#REF!</v>
      </c>
      <c r="J32" s="17" t="e">
        <f>VLOOKUP($A32,take1,10,FALSE)-#REF!</f>
        <v>#REF!</v>
      </c>
      <c r="K32" s="17" t="e">
        <f>VLOOKUP($A32,take1,11,FALSE)-#REF!</f>
        <v>#REF!</v>
      </c>
      <c r="L32" s="17" t="e">
        <f>VLOOKUP($A32,take1,12,FALSE)-#REF!</f>
        <v>#REF!</v>
      </c>
      <c r="M32" s="17" t="e">
        <f>VLOOKUP($A32,take1,13,FALSE)-#REF!</f>
        <v>#REF!</v>
      </c>
      <c r="N32" s="17" t="e">
        <f>VLOOKUP($A32,take1,14,FALSE)-#REF!</f>
        <v>#REF!</v>
      </c>
      <c r="O32" s="17" t="e">
        <f>VLOOKUP($A32,take1,15,FALSE)-#REF!</f>
        <v>#REF!</v>
      </c>
      <c r="P32" s="17" t="e">
        <f>VLOOKUP($A32,take1,16,FALSE)-#REF!</f>
        <v>#REF!</v>
      </c>
      <c r="Q32" s="17" t="e">
        <f>VLOOKUP($A32,take1,17,FALSE)-#REF!</f>
        <v>#REF!</v>
      </c>
      <c r="R32" s="17" t="e">
        <f>VLOOKUP($A32,take1,18,FALSE)-#REF!</f>
        <v>#REF!</v>
      </c>
      <c r="S32" s="17" t="e">
        <f>VLOOKUP($A32,take1,19,FALSE)-#REF!</f>
        <v>#REF!</v>
      </c>
    </row>
    <row r="33" spans="1:19" ht="12.75">
      <c r="A33" t="e">
        <f>#REF!</f>
        <v>#REF!</v>
      </c>
      <c r="B33" s="17" t="e">
        <f>VLOOKUP(A33,take1,2,FALSE)-#REF!</f>
        <v>#REF!</v>
      </c>
      <c r="C33" s="17" t="e">
        <f>VLOOKUP(A33,take1,3,FALSE)-#REF!</f>
        <v>#REF!</v>
      </c>
      <c r="D33" s="17" t="e">
        <f>VLOOKUP($A33,take1,4,FALSE)-#REF!</f>
        <v>#REF!</v>
      </c>
      <c r="E33" s="17" t="e">
        <f>VLOOKUP($A33,take1,5,FALSE)-#REF!</f>
        <v>#REF!</v>
      </c>
      <c r="F33" s="17" t="e">
        <f>VLOOKUP($A33,take1,6,FALSE)-#REF!</f>
        <v>#REF!</v>
      </c>
      <c r="G33" s="17" t="e">
        <f>VLOOKUP($A33,take1,7,FALSE)-#REF!</f>
        <v>#REF!</v>
      </c>
      <c r="H33" s="17" t="e">
        <f>VLOOKUP($A33,take1,8,FALSE)-#REF!</f>
        <v>#REF!</v>
      </c>
      <c r="I33" s="17" t="e">
        <f>VLOOKUP($A33,take1,9,FALSE)-#REF!</f>
        <v>#REF!</v>
      </c>
      <c r="J33" s="17" t="e">
        <f>VLOOKUP($A33,take1,10,FALSE)-#REF!</f>
        <v>#REF!</v>
      </c>
      <c r="K33" s="17" t="e">
        <f>VLOOKUP($A33,take1,11,FALSE)-#REF!</f>
        <v>#REF!</v>
      </c>
      <c r="L33" s="17" t="e">
        <f>VLOOKUP($A33,take1,12,FALSE)-#REF!</f>
        <v>#REF!</v>
      </c>
      <c r="M33" s="17" t="e">
        <f>VLOOKUP($A33,take1,13,FALSE)-#REF!</f>
        <v>#REF!</v>
      </c>
      <c r="N33" s="17" t="e">
        <f>VLOOKUP($A33,take1,14,FALSE)-#REF!</f>
        <v>#REF!</v>
      </c>
      <c r="O33" s="17" t="e">
        <f>VLOOKUP($A33,take1,15,FALSE)-#REF!</f>
        <v>#REF!</v>
      </c>
      <c r="P33" s="17" t="e">
        <f>VLOOKUP($A33,take1,16,FALSE)-#REF!</f>
        <v>#REF!</v>
      </c>
      <c r="Q33" s="17" t="e">
        <f>VLOOKUP($A33,take1,17,FALSE)-#REF!</f>
        <v>#REF!</v>
      </c>
      <c r="R33" s="17" t="e">
        <f>VLOOKUP($A33,take1,18,FALSE)-#REF!</f>
        <v>#REF!</v>
      </c>
      <c r="S33" s="17" t="e">
        <f>VLOOKUP($A33,take1,19,FALSE)-#REF!</f>
        <v>#REF!</v>
      </c>
    </row>
    <row r="34" spans="1:19" ht="12.75">
      <c r="A34" t="e">
        <f>#REF!</f>
        <v>#REF!</v>
      </c>
      <c r="B34" s="17" t="e">
        <f>VLOOKUP(A34,take1,2,FALSE)-#REF!</f>
        <v>#REF!</v>
      </c>
      <c r="C34" s="17" t="e">
        <f>VLOOKUP(A34,take1,3,FALSE)-#REF!</f>
        <v>#REF!</v>
      </c>
      <c r="D34" s="17" t="e">
        <f>VLOOKUP($A34,take1,4,FALSE)-#REF!</f>
        <v>#REF!</v>
      </c>
      <c r="E34" s="17" t="e">
        <f>VLOOKUP($A34,take1,5,FALSE)-#REF!</f>
        <v>#REF!</v>
      </c>
      <c r="F34" s="17" t="e">
        <f>VLOOKUP($A34,take1,6,FALSE)-#REF!</f>
        <v>#REF!</v>
      </c>
      <c r="G34" s="17" t="e">
        <f>VLOOKUP($A34,take1,7,FALSE)-#REF!</f>
        <v>#REF!</v>
      </c>
      <c r="H34" s="17" t="e">
        <f>VLOOKUP($A34,take1,8,FALSE)-#REF!</f>
        <v>#REF!</v>
      </c>
      <c r="I34" s="17" t="e">
        <f>VLOOKUP($A34,take1,9,FALSE)-#REF!</f>
        <v>#REF!</v>
      </c>
      <c r="J34" s="17" t="e">
        <f>VLOOKUP($A34,take1,10,FALSE)-#REF!</f>
        <v>#REF!</v>
      </c>
      <c r="K34" s="17" t="e">
        <f>VLOOKUP($A34,take1,11,FALSE)-#REF!</f>
        <v>#REF!</v>
      </c>
      <c r="L34" s="17" t="e">
        <f>VLOOKUP($A34,take1,12,FALSE)-#REF!</f>
        <v>#REF!</v>
      </c>
      <c r="M34" s="17" t="e">
        <f>VLOOKUP($A34,take1,13,FALSE)-#REF!</f>
        <v>#REF!</v>
      </c>
      <c r="N34" s="17" t="e">
        <f>VLOOKUP($A34,take1,14,FALSE)-#REF!</f>
        <v>#REF!</v>
      </c>
      <c r="O34" s="17" t="e">
        <f>VLOOKUP($A34,take1,15,FALSE)-#REF!</f>
        <v>#REF!</v>
      </c>
      <c r="P34" s="17" t="e">
        <f>VLOOKUP($A34,take1,16,FALSE)-#REF!</f>
        <v>#REF!</v>
      </c>
      <c r="Q34" s="17" t="e">
        <f>VLOOKUP($A34,take1,17,FALSE)-#REF!</f>
        <v>#REF!</v>
      </c>
      <c r="R34" s="17" t="e">
        <f>VLOOKUP($A34,take1,18,FALSE)-#REF!</f>
        <v>#REF!</v>
      </c>
      <c r="S34" s="17" t="e">
        <f>VLOOKUP($A34,take1,19,FALSE)-#REF!</f>
        <v>#REF!</v>
      </c>
    </row>
    <row r="35" spans="1:19" ht="12.75">
      <c r="A35" t="e">
        <f>#REF!</f>
        <v>#REF!</v>
      </c>
      <c r="B35" s="17" t="e">
        <f>VLOOKUP(A35,take1,2,FALSE)-#REF!</f>
        <v>#REF!</v>
      </c>
      <c r="C35" s="17" t="e">
        <f>VLOOKUP(A35,take1,3,FALSE)-#REF!</f>
        <v>#REF!</v>
      </c>
      <c r="D35" s="17" t="e">
        <f>VLOOKUP($A35,take1,4,FALSE)-#REF!</f>
        <v>#REF!</v>
      </c>
      <c r="E35" s="17" t="e">
        <f>VLOOKUP($A35,take1,5,FALSE)-#REF!</f>
        <v>#REF!</v>
      </c>
      <c r="F35" s="17" t="e">
        <f>VLOOKUP($A35,take1,6,FALSE)-#REF!</f>
        <v>#REF!</v>
      </c>
      <c r="G35" s="17" t="e">
        <f>VLOOKUP($A35,take1,7,FALSE)-#REF!</f>
        <v>#REF!</v>
      </c>
      <c r="H35" s="17" t="e">
        <f>VLOOKUP($A35,take1,8,FALSE)-#REF!</f>
        <v>#REF!</v>
      </c>
      <c r="I35" s="17" t="e">
        <f>VLOOKUP($A35,take1,9,FALSE)-#REF!</f>
        <v>#REF!</v>
      </c>
      <c r="J35" s="17" t="e">
        <f>VLOOKUP($A35,take1,10,FALSE)-#REF!</f>
        <v>#REF!</v>
      </c>
      <c r="K35" s="17" t="e">
        <f>VLOOKUP($A35,take1,11,FALSE)-#REF!</f>
        <v>#REF!</v>
      </c>
      <c r="L35" s="17" t="e">
        <f>VLOOKUP($A35,take1,12,FALSE)-#REF!</f>
        <v>#REF!</v>
      </c>
      <c r="M35" s="17" t="e">
        <f>VLOOKUP($A35,take1,13,FALSE)-#REF!</f>
        <v>#REF!</v>
      </c>
      <c r="N35" s="17" t="e">
        <f>VLOOKUP($A35,take1,14,FALSE)-#REF!</f>
        <v>#REF!</v>
      </c>
      <c r="O35" s="17" t="e">
        <f>VLOOKUP($A35,take1,15,FALSE)-#REF!</f>
        <v>#REF!</v>
      </c>
      <c r="P35" s="17" t="e">
        <f>VLOOKUP($A35,take1,16,FALSE)-#REF!</f>
        <v>#REF!</v>
      </c>
      <c r="Q35" s="17" t="e">
        <f>VLOOKUP($A35,take1,17,FALSE)-#REF!</f>
        <v>#REF!</v>
      </c>
      <c r="R35" s="17" t="e">
        <f>VLOOKUP($A35,take1,18,FALSE)-#REF!</f>
        <v>#REF!</v>
      </c>
      <c r="S35" s="17" t="e">
        <f>VLOOKUP($A35,take1,19,FALSE)-#REF!</f>
        <v>#REF!</v>
      </c>
    </row>
    <row r="36" spans="1:19" ht="12.75">
      <c r="A36" t="e">
        <f>#REF!</f>
        <v>#REF!</v>
      </c>
      <c r="B36" s="17" t="e">
        <f>VLOOKUP(A36,take1,2,FALSE)-#REF!</f>
        <v>#REF!</v>
      </c>
      <c r="C36" s="17" t="e">
        <f>VLOOKUP(A36,take1,3,FALSE)-#REF!</f>
        <v>#REF!</v>
      </c>
      <c r="D36" s="17" t="e">
        <f>VLOOKUP($A36,take1,4,FALSE)-#REF!</f>
        <v>#REF!</v>
      </c>
      <c r="E36" s="17" t="e">
        <f>VLOOKUP($A36,take1,5,FALSE)-#REF!</f>
        <v>#REF!</v>
      </c>
      <c r="F36" s="17" t="e">
        <f>VLOOKUP($A36,take1,6,FALSE)-#REF!</f>
        <v>#REF!</v>
      </c>
      <c r="G36" s="17" t="e">
        <f>VLOOKUP($A36,take1,7,FALSE)-#REF!</f>
        <v>#REF!</v>
      </c>
      <c r="H36" s="17" t="e">
        <f>VLOOKUP($A36,take1,8,FALSE)-#REF!</f>
        <v>#REF!</v>
      </c>
      <c r="I36" s="17" t="e">
        <f>VLOOKUP($A36,take1,9,FALSE)-#REF!</f>
        <v>#REF!</v>
      </c>
      <c r="J36" s="17" t="e">
        <f>VLOOKUP($A36,take1,10,FALSE)-#REF!</f>
        <v>#REF!</v>
      </c>
      <c r="K36" s="17" t="e">
        <f>VLOOKUP($A36,take1,11,FALSE)-#REF!</f>
        <v>#REF!</v>
      </c>
      <c r="L36" s="17" t="e">
        <f>VLOOKUP($A36,take1,12,FALSE)-#REF!</f>
        <v>#REF!</v>
      </c>
      <c r="M36" s="17" t="e">
        <f>VLOOKUP($A36,take1,13,FALSE)-#REF!</f>
        <v>#REF!</v>
      </c>
      <c r="N36" s="17" t="e">
        <f>VLOOKUP($A36,take1,14,FALSE)-#REF!</f>
        <v>#REF!</v>
      </c>
      <c r="O36" s="17" t="e">
        <f>VLOOKUP($A36,take1,15,FALSE)-#REF!</f>
        <v>#REF!</v>
      </c>
      <c r="P36" s="17" t="e">
        <f>VLOOKUP($A36,take1,16,FALSE)-#REF!</f>
        <v>#REF!</v>
      </c>
      <c r="Q36" s="17" t="e">
        <f>VLOOKUP($A36,take1,17,FALSE)-#REF!</f>
        <v>#REF!</v>
      </c>
      <c r="R36" s="17" t="e">
        <f>VLOOKUP($A36,take1,18,FALSE)-#REF!</f>
        <v>#REF!</v>
      </c>
      <c r="S36" s="17" t="e">
        <f>VLOOKUP($A36,take1,19,FALSE)-#REF!</f>
        <v>#REF!</v>
      </c>
    </row>
    <row r="37" spans="1:19" ht="12.75">
      <c r="A37" t="e">
        <f>#REF!</f>
        <v>#REF!</v>
      </c>
      <c r="B37" s="17" t="e">
        <f>VLOOKUP(A37,take1,2,FALSE)-#REF!</f>
        <v>#REF!</v>
      </c>
      <c r="C37" s="17" t="e">
        <f>VLOOKUP(A37,take1,3,FALSE)-#REF!</f>
        <v>#REF!</v>
      </c>
      <c r="D37" s="17" t="e">
        <f>VLOOKUP($A37,take1,4,FALSE)-#REF!</f>
        <v>#REF!</v>
      </c>
      <c r="E37" s="17" t="e">
        <f>VLOOKUP($A37,take1,5,FALSE)-#REF!</f>
        <v>#REF!</v>
      </c>
      <c r="F37" s="17" t="e">
        <f>VLOOKUP($A37,take1,6,FALSE)-#REF!</f>
        <v>#REF!</v>
      </c>
      <c r="G37" s="17" t="e">
        <f>VLOOKUP($A37,take1,7,FALSE)-#REF!</f>
        <v>#REF!</v>
      </c>
      <c r="H37" s="17" t="e">
        <f>VLOOKUP($A37,take1,8,FALSE)-#REF!</f>
        <v>#REF!</v>
      </c>
      <c r="I37" s="17" t="e">
        <f>VLOOKUP($A37,take1,9,FALSE)-#REF!</f>
        <v>#REF!</v>
      </c>
      <c r="J37" s="17" t="e">
        <f>VLOOKUP($A37,take1,10,FALSE)-#REF!</f>
        <v>#REF!</v>
      </c>
      <c r="K37" s="17" t="e">
        <f>VLOOKUP($A37,take1,11,FALSE)-#REF!</f>
        <v>#REF!</v>
      </c>
      <c r="L37" s="17" t="e">
        <f>VLOOKUP($A37,take1,12,FALSE)-#REF!</f>
        <v>#REF!</v>
      </c>
      <c r="M37" s="17" t="e">
        <f>VLOOKUP($A37,take1,13,FALSE)-#REF!</f>
        <v>#REF!</v>
      </c>
      <c r="N37" s="17" t="e">
        <f>VLOOKUP($A37,take1,14,FALSE)-#REF!</f>
        <v>#REF!</v>
      </c>
      <c r="O37" s="17" t="e">
        <f>VLOOKUP($A37,take1,15,FALSE)-#REF!</f>
        <v>#REF!</v>
      </c>
      <c r="P37" s="17" t="e">
        <f>VLOOKUP($A37,take1,16,FALSE)-#REF!</f>
        <v>#REF!</v>
      </c>
      <c r="Q37" s="17" t="e">
        <f>VLOOKUP($A37,take1,17,FALSE)-#REF!</f>
        <v>#REF!</v>
      </c>
      <c r="R37" s="17" t="e">
        <f>VLOOKUP($A37,take1,18,FALSE)-#REF!</f>
        <v>#REF!</v>
      </c>
      <c r="S37" s="17" t="e">
        <f>VLOOKUP($A37,take1,19,FALSE)-#REF!</f>
        <v>#REF!</v>
      </c>
    </row>
    <row r="38" spans="1:19" ht="12.75">
      <c r="A38" t="e">
        <f>#REF!</f>
        <v>#REF!</v>
      </c>
      <c r="B38" s="17" t="e">
        <f>VLOOKUP(A38,take1,2,FALSE)-#REF!</f>
        <v>#REF!</v>
      </c>
      <c r="C38" s="17" t="e">
        <f>VLOOKUP(A38,take1,3,FALSE)-#REF!</f>
        <v>#REF!</v>
      </c>
      <c r="D38" s="17" t="e">
        <f>VLOOKUP($A38,take1,4,FALSE)-#REF!</f>
        <v>#REF!</v>
      </c>
      <c r="E38" s="17" t="e">
        <f>VLOOKUP($A38,take1,5,FALSE)-#REF!</f>
        <v>#REF!</v>
      </c>
      <c r="F38" s="17" t="e">
        <f>VLOOKUP($A38,take1,6,FALSE)-#REF!</f>
        <v>#REF!</v>
      </c>
      <c r="G38" s="17" t="e">
        <f>VLOOKUP($A38,take1,7,FALSE)-#REF!</f>
        <v>#REF!</v>
      </c>
      <c r="H38" s="17" t="e">
        <f>VLOOKUP($A38,take1,8,FALSE)-#REF!</f>
        <v>#REF!</v>
      </c>
      <c r="I38" s="17" t="e">
        <f>VLOOKUP($A38,take1,9,FALSE)-#REF!</f>
        <v>#REF!</v>
      </c>
      <c r="J38" s="17" t="e">
        <f>VLOOKUP($A38,take1,10,FALSE)-#REF!</f>
        <v>#REF!</v>
      </c>
      <c r="K38" s="17" t="e">
        <f>VLOOKUP($A38,take1,11,FALSE)-#REF!</f>
        <v>#REF!</v>
      </c>
      <c r="L38" s="17" t="e">
        <f>VLOOKUP($A38,take1,12,FALSE)-#REF!</f>
        <v>#REF!</v>
      </c>
      <c r="M38" s="17" t="e">
        <f>VLOOKUP($A38,take1,13,FALSE)-#REF!</f>
        <v>#REF!</v>
      </c>
      <c r="N38" s="17" t="e">
        <f>VLOOKUP($A38,take1,14,FALSE)-#REF!</f>
        <v>#REF!</v>
      </c>
      <c r="O38" s="17" t="e">
        <f>VLOOKUP($A38,take1,15,FALSE)-#REF!</f>
        <v>#REF!</v>
      </c>
      <c r="P38" s="17" t="e">
        <f>VLOOKUP($A38,take1,16,FALSE)-#REF!</f>
        <v>#REF!</v>
      </c>
      <c r="Q38" s="17" t="e">
        <f>VLOOKUP($A38,take1,17,FALSE)-#REF!</f>
        <v>#REF!</v>
      </c>
      <c r="R38" s="17" t="e">
        <f>VLOOKUP($A38,take1,18,FALSE)-#REF!</f>
        <v>#REF!</v>
      </c>
      <c r="S38" s="17" t="e">
        <f>VLOOKUP($A38,take1,19,FALSE)-#REF!</f>
        <v>#REF!</v>
      </c>
    </row>
    <row r="39" spans="1:19" ht="12.75">
      <c r="A39" t="e">
        <f>#REF!</f>
        <v>#REF!</v>
      </c>
      <c r="B39" s="17" t="e">
        <f>VLOOKUP(A39,take1,2,FALSE)-#REF!</f>
        <v>#REF!</v>
      </c>
      <c r="C39" s="17" t="e">
        <f>VLOOKUP(A39,take1,3,FALSE)-#REF!</f>
        <v>#REF!</v>
      </c>
      <c r="D39" s="17" t="e">
        <f>VLOOKUP($A39,take1,4,FALSE)-#REF!</f>
        <v>#REF!</v>
      </c>
      <c r="E39" s="17" t="e">
        <f>VLOOKUP($A39,take1,5,FALSE)-#REF!</f>
        <v>#REF!</v>
      </c>
      <c r="F39" s="17" t="e">
        <f>VLOOKUP($A39,take1,6,FALSE)-#REF!</f>
        <v>#REF!</v>
      </c>
      <c r="G39" s="17" t="e">
        <f>VLOOKUP($A39,take1,7,FALSE)-#REF!</f>
        <v>#REF!</v>
      </c>
      <c r="H39" s="17" t="e">
        <f>VLOOKUP($A39,take1,8,FALSE)-#REF!</f>
        <v>#REF!</v>
      </c>
      <c r="I39" s="17" t="e">
        <f>VLOOKUP($A39,take1,9,FALSE)-#REF!</f>
        <v>#REF!</v>
      </c>
      <c r="J39" s="17" t="e">
        <f>VLOOKUP($A39,take1,10,FALSE)-#REF!</f>
        <v>#REF!</v>
      </c>
      <c r="K39" s="17" t="e">
        <f>VLOOKUP($A39,take1,11,FALSE)-#REF!</f>
        <v>#REF!</v>
      </c>
      <c r="L39" s="17" t="e">
        <f>VLOOKUP($A39,take1,12,FALSE)-#REF!</f>
        <v>#REF!</v>
      </c>
      <c r="M39" s="17" t="e">
        <f>VLOOKUP($A39,take1,13,FALSE)-#REF!</f>
        <v>#REF!</v>
      </c>
      <c r="N39" s="17" t="e">
        <f>VLOOKUP($A39,take1,14,FALSE)-#REF!</f>
        <v>#REF!</v>
      </c>
      <c r="O39" s="17" t="e">
        <f>VLOOKUP($A39,take1,15,FALSE)-#REF!</f>
        <v>#REF!</v>
      </c>
      <c r="P39" s="17" t="e">
        <f>VLOOKUP($A39,take1,16,FALSE)-#REF!</f>
        <v>#REF!</v>
      </c>
      <c r="Q39" s="17" t="e">
        <f>VLOOKUP($A39,take1,17,FALSE)-#REF!</f>
        <v>#REF!</v>
      </c>
      <c r="R39" s="17" t="e">
        <f>VLOOKUP($A39,take1,18,FALSE)-#REF!</f>
        <v>#REF!</v>
      </c>
      <c r="S39" s="17" t="e">
        <f>VLOOKUP($A39,take1,19,FALSE)-#REF!</f>
        <v>#REF!</v>
      </c>
    </row>
    <row r="40" spans="1:19" ht="12.75">
      <c r="A40" t="e">
        <f>#REF!</f>
        <v>#REF!</v>
      </c>
      <c r="B40" s="17" t="e">
        <f>VLOOKUP(A40,take1,2,FALSE)-#REF!</f>
        <v>#REF!</v>
      </c>
      <c r="C40" s="17" t="e">
        <f>VLOOKUP(A40,take1,3,FALSE)-#REF!</f>
        <v>#REF!</v>
      </c>
      <c r="D40" s="17" t="e">
        <f>VLOOKUP($A40,take1,4,FALSE)-#REF!</f>
        <v>#REF!</v>
      </c>
      <c r="E40" s="17" t="e">
        <f>VLOOKUP($A40,take1,5,FALSE)-#REF!</f>
        <v>#REF!</v>
      </c>
      <c r="F40" s="17" t="e">
        <f>VLOOKUP($A40,take1,6,FALSE)-#REF!</f>
        <v>#REF!</v>
      </c>
      <c r="G40" s="17" t="e">
        <f>VLOOKUP($A40,take1,7,FALSE)-#REF!</f>
        <v>#REF!</v>
      </c>
      <c r="H40" s="17" t="e">
        <f>VLOOKUP($A40,take1,8,FALSE)-#REF!</f>
        <v>#REF!</v>
      </c>
      <c r="I40" s="17" t="e">
        <f>VLOOKUP($A40,take1,9,FALSE)-#REF!</f>
        <v>#REF!</v>
      </c>
      <c r="J40" s="17" t="e">
        <f>VLOOKUP($A40,take1,10,FALSE)-#REF!</f>
        <v>#REF!</v>
      </c>
      <c r="K40" s="17" t="e">
        <f>VLOOKUP($A40,take1,11,FALSE)-#REF!</f>
        <v>#REF!</v>
      </c>
      <c r="L40" s="17" t="e">
        <f>VLOOKUP($A40,take1,12,FALSE)-#REF!</f>
        <v>#REF!</v>
      </c>
      <c r="M40" s="17" t="e">
        <f>VLOOKUP($A40,take1,13,FALSE)-#REF!</f>
        <v>#REF!</v>
      </c>
      <c r="N40" s="17" t="e">
        <f>VLOOKUP($A40,take1,14,FALSE)-#REF!</f>
        <v>#REF!</v>
      </c>
      <c r="O40" s="17" t="e">
        <f>VLOOKUP($A40,take1,15,FALSE)-#REF!</f>
        <v>#REF!</v>
      </c>
      <c r="P40" s="17" t="e">
        <f>VLOOKUP($A40,take1,16,FALSE)-#REF!</f>
        <v>#REF!</v>
      </c>
      <c r="Q40" s="17" t="e">
        <f>VLOOKUP($A40,take1,17,FALSE)-#REF!</f>
        <v>#REF!</v>
      </c>
      <c r="R40" s="17" t="e">
        <f>VLOOKUP($A40,take1,18,FALSE)-#REF!</f>
        <v>#REF!</v>
      </c>
      <c r="S40" s="17" t="e">
        <f>VLOOKUP($A40,take1,19,FALSE)-#REF!</f>
        <v>#REF!</v>
      </c>
    </row>
    <row r="41" spans="1:19" ht="12.75">
      <c r="A41" t="e">
        <f>#REF!</f>
        <v>#REF!</v>
      </c>
      <c r="B41" s="17" t="e">
        <f>VLOOKUP(A41,take1,2,FALSE)-#REF!</f>
        <v>#REF!</v>
      </c>
      <c r="C41" s="17" t="e">
        <f>VLOOKUP(A41,take1,3,FALSE)-#REF!</f>
        <v>#REF!</v>
      </c>
      <c r="D41" s="17" t="e">
        <f>VLOOKUP($A41,take1,4,FALSE)-#REF!</f>
        <v>#REF!</v>
      </c>
      <c r="E41" s="17" t="e">
        <f>VLOOKUP($A41,take1,5,FALSE)-#REF!</f>
        <v>#REF!</v>
      </c>
      <c r="F41" s="17" t="e">
        <f>VLOOKUP($A41,take1,6,FALSE)-#REF!</f>
        <v>#REF!</v>
      </c>
      <c r="G41" s="17" t="e">
        <f>VLOOKUP($A41,take1,7,FALSE)-#REF!</f>
        <v>#REF!</v>
      </c>
      <c r="H41" s="17" t="e">
        <f>VLOOKUP($A41,take1,8,FALSE)-#REF!</f>
        <v>#REF!</v>
      </c>
      <c r="I41" s="17" t="e">
        <f>VLOOKUP($A41,take1,9,FALSE)-#REF!</f>
        <v>#REF!</v>
      </c>
      <c r="J41" s="17" t="e">
        <f>VLOOKUP($A41,take1,10,FALSE)-#REF!</f>
        <v>#REF!</v>
      </c>
      <c r="K41" s="17" t="e">
        <f>VLOOKUP($A41,take1,11,FALSE)-#REF!</f>
        <v>#REF!</v>
      </c>
      <c r="L41" s="17" t="e">
        <f>VLOOKUP($A41,take1,12,FALSE)-#REF!</f>
        <v>#REF!</v>
      </c>
      <c r="M41" s="17" t="e">
        <f>VLOOKUP($A41,take1,13,FALSE)-#REF!</f>
        <v>#REF!</v>
      </c>
      <c r="N41" s="17" t="e">
        <f>VLOOKUP($A41,take1,14,FALSE)-#REF!</f>
        <v>#REF!</v>
      </c>
      <c r="O41" s="17" t="e">
        <f>VLOOKUP($A41,take1,15,FALSE)-#REF!</f>
        <v>#REF!</v>
      </c>
      <c r="P41" s="17" t="e">
        <f>VLOOKUP($A41,take1,16,FALSE)-#REF!</f>
        <v>#REF!</v>
      </c>
      <c r="Q41" s="17" t="e">
        <f>VLOOKUP($A41,take1,17,FALSE)-#REF!</f>
        <v>#REF!</v>
      </c>
      <c r="R41" s="17" t="e">
        <f>VLOOKUP($A41,take1,18,FALSE)-#REF!</f>
        <v>#REF!</v>
      </c>
      <c r="S41" s="17" t="e">
        <f>VLOOKUP($A41,take1,19,FALSE)-#REF!</f>
        <v>#REF!</v>
      </c>
    </row>
    <row r="42" spans="1:19" ht="12.75">
      <c r="A42" t="e">
        <f>#REF!</f>
        <v>#REF!</v>
      </c>
      <c r="B42" s="17" t="e">
        <f>VLOOKUP(A42,take1,2,FALSE)-#REF!</f>
        <v>#REF!</v>
      </c>
      <c r="C42" s="17" t="e">
        <f>VLOOKUP(A42,take1,3,FALSE)-#REF!</f>
        <v>#REF!</v>
      </c>
      <c r="D42" s="17" t="e">
        <f>VLOOKUP($A42,take1,4,FALSE)-#REF!</f>
        <v>#REF!</v>
      </c>
      <c r="E42" s="17" t="e">
        <f>VLOOKUP($A42,take1,5,FALSE)-#REF!</f>
        <v>#REF!</v>
      </c>
      <c r="F42" s="17" t="e">
        <f>VLOOKUP($A42,take1,6,FALSE)-#REF!</f>
        <v>#REF!</v>
      </c>
      <c r="G42" s="17" t="e">
        <f>VLOOKUP($A42,take1,7,FALSE)-#REF!</f>
        <v>#REF!</v>
      </c>
      <c r="H42" s="17" t="e">
        <f>VLOOKUP($A42,take1,8,FALSE)-#REF!</f>
        <v>#REF!</v>
      </c>
      <c r="I42" s="17" t="e">
        <f>VLOOKUP($A42,take1,9,FALSE)-#REF!</f>
        <v>#REF!</v>
      </c>
      <c r="J42" s="17" t="e">
        <f>VLOOKUP($A42,take1,10,FALSE)-#REF!</f>
        <v>#REF!</v>
      </c>
      <c r="K42" s="17" t="e">
        <f>VLOOKUP($A42,take1,11,FALSE)-#REF!</f>
        <v>#REF!</v>
      </c>
      <c r="L42" s="17" t="e">
        <f>VLOOKUP($A42,take1,12,FALSE)-#REF!</f>
        <v>#REF!</v>
      </c>
      <c r="M42" s="17" t="e">
        <f>VLOOKUP($A42,take1,13,FALSE)-#REF!</f>
        <v>#REF!</v>
      </c>
      <c r="N42" s="17" t="e">
        <f>VLOOKUP($A42,take1,14,FALSE)-#REF!</f>
        <v>#REF!</v>
      </c>
      <c r="O42" s="17" t="e">
        <f>VLOOKUP($A42,take1,15,FALSE)-#REF!</f>
        <v>#REF!</v>
      </c>
      <c r="P42" s="17" t="e">
        <f>VLOOKUP($A42,take1,16,FALSE)-#REF!</f>
        <v>#REF!</v>
      </c>
      <c r="Q42" s="17" t="e">
        <f>VLOOKUP($A42,take1,17,FALSE)-#REF!</f>
        <v>#REF!</v>
      </c>
      <c r="R42" s="17" t="e">
        <f>VLOOKUP($A42,take1,18,FALSE)-#REF!</f>
        <v>#REF!</v>
      </c>
      <c r="S42" s="17" t="e">
        <f>VLOOKUP($A42,take1,19,FALSE)-#REF!</f>
        <v>#REF!</v>
      </c>
    </row>
    <row r="43" spans="1:19" ht="12.75">
      <c r="A43" t="e">
        <f>#REF!</f>
        <v>#REF!</v>
      </c>
      <c r="B43" s="17" t="e">
        <f>VLOOKUP(A43,take1,2,FALSE)-#REF!</f>
        <v>#REF!</v>
      </c>
      <c r="C43" s="17" t="e">
        <f>VLOOKUP(A43,take1,3,FALSE)-#REF!</f>
        <v>#REF!</v>
      </c>
      <c r="D43" s="17" t="e">
        <f>VLOOKUP($A43,take1,4,FALSE)-#REF!</f>
        <v>#REF!</v>
      </c>
      <c r="E43" s="17" t="e">
        <f>VLOOKUP($A43,take1,5,FALSE)-#REF!</f>
        <v>#REF!</v>
      </c>
      <c r="F43" s="17" t="e">
        <f>VLOOKUP($A43,take1,6,FALSE)-#REF!</f>
        <v>#REF!</v>
      </c>
      <c r="G43" s="17" t="e">
        <f>VLOOKUP($A43,take1,7,FALSE)-#REF!</f>
        <v>#REF!</v>
      </c>
      <c r="H43" s="17" t="e">
        <f>VLOOKUP($A43,take1,8,FALSE)-#REF!</f>
        <v>#REF!</v>
      </c>
      <c r="I43" s="17" t="e">
        <f>VLOOKUP($A43,take1,9,FALSE)-#REF!</f>
        <v>#REF!</v>
      </c>
      <c r="J43" s="17" t="e">
        <f>VLOOKUP($A43,take1,10,FALSE)-#REF!</f>
        <v>#REF!</v>
      </c>
      <c r="K43" s="17" t="e">
        <f>VLOOKUP($A43,take1,11,FALSE)-#REF!</f>
        <v>#REF!</v>
      </c>
      <c r="L43" s="17" t="e">
        <f>VLOOKUP($A43,take1,12,FALSE)-#REF!</f>
        <v>#REF!</v>
      </c>
      <c r="M43" s="17" t="e">
        <f>VLOOKUP($A43,take1,13,FALSE)-#REF!</f>
        <v>#REF!</v>
      </c>
      <c r="N43" s="17" t="e">
        <f>VLOOKUP($A43,take1,14,FALSE)-#REF!</f>
        <v>#REF!</v>
      </c>
      <c r="O43" s="17" t="e">
        <f>VLOOKUP($A43,take1,15,FALSE)-#REF!</f>
        <v>#REF!</v>
      </c>
      <c r="P43" s="17" t="e">
        <f>VLOOKUP($A43,take1,16,FALSE)-#REF!</f>
        <v>#REF!</v>
      </c>
      <c r="Q43" s="17" t="e">
        <f>VLOOKUP($A43,take1,17,FALSE)-#REF!</f>
        <v>#REF!</v>
      </c>
      <c r="R43" s="17" t="e">
        <f>VLOOKUP($A43,take1,18,FALSE)-#REF!</f>
        <v>#REF!</v>
      </c>
      <c r="S43" s="17" t="e">
        <f>VLOOKUP($A43,take1,19,FALSE)-#REF!</f>
        <v>#REF!</v>
      </c>
    </row>
    <row r="44" spans="1:19" ht="12.75">
      <c r="A44" t="e">
        <f>#REF!</f>
        <v>#REF!</v>
      </c>
      <c r="B44" s="17" t="e">
        <f>VLOOKUP(A44,take1,2,FALSE)-#REF!</f>
        <v>#REF!</v>
      </c>
      <c r="C44" s="17" t="e">
        <f>VLOOKUP(A44,take1,3,FALSE)-#REF!</f>
        <v>#REF!</v>
      </c>
      <c r="D44" s="17" t="e">
        <f>VLOOKUP($A44,take1,4,FALSE)-#REF!</f>
        <v>#REF!</v>
      </c>
      <c r="E44" s="17" t="e">
        <f>VLOOKUP($A44,take1,5,FALSE)-#REF!</f>
        <v>#REF!</v>
      </c>
      <c r="F44" s="17" t="e">
        <f>VLOOKUP($A44,take1,6,FALSE)-#REF!</f>
        <v>#REF!</v>
      </c>
      <c r="G44" s="17" t="e">
        <f>VLOOKUP($A44,take1,7,FALSE)-#REF!</f>
        <v>#REF!</v>
      </c>
      <c r="H44" s="17" t="e">
        <f>VLOOKUP($A44,take1,8,FALSE)-#REF!</f>
        <v>#REF!</v>
      </c>
      <c r="I44" s="17" t="e">
        <f>VLOOKUP($A44,take1,9,FALSE)-#REF!</f>
        <v>#REF!</v>
      </c>
      <c r="J44" s="17" t="e">
        <f>VLOOKUP($A44,take1,10,FALSE)-#REF!</f>
        <v>#REF!</v>
      </c>
      <c r="K44" s="17" t="e">
        <f>VLOOKUP($A44,take1,11,FALSE)-#REF!</f>
        <v>#REF!</v>
      </c>
      <c r="L44" s="17" t="e">
        <f>VLOOKUP($A44,take1,12,FALSE)-#REF!</f>
        <v>#REF!</v>
      </c>
      <c r="M44" s="17" t="e">
        <f>VLOOKUP($A44,take1,13,FALSE)-#REF!</f>
        <v>#REF!</v>
      </c>
      <c r="N44" s="17" t="e">
        <f>VLOOKUP($A44,take1,14,FALSE)-#REF!</f>
        <v>#REF!</v>
      </c>
      <c r="O44" s="17" t="e">
        <f>VLOOKUP($A44,take1,15,FALSE)-#REF!</f>
        <v>#REF!</v>
      </c>
      <c r="P44" s="17" t="e">
        <f>VLOOKUP($A44,take1,16,FALSE)-#REF!</f>
        <v>#REF!</v>
      </c>
      <c r="Q44" s="17" t="e">
        <f>VLOOKUP($A44,take1,17,FALSE)-#REF!</f>
        <v>#REF!</v>
      </c>
      <c r="R44" s="17" t="e">
        <f>VLOOKUP($A44,take1,18,FALSE)-#REF!</f>
        <v>#REF!</v>
      </c>
      <c r="S44" s="17" t="e">
        <f>VLOOKUP($A44,take1,19,FALSE)-#REF!</f>
        <v>#REF!</v>
      </c>
    </row>
    <row r="45" spans="1:19" ht="12.75">
      <c r="A45" t="e">
        <f>#REF!</f>
        <v>#REF!</v>
      </c>
      <c r="B45" s="17" t="e">
        <f>VLOOKUP(A45,take1,2,FALSE)-#REF!</f>
        <v>#REF!</v>
      </c>
      <c r="C45" s="17" t="e">
        <f>VLOOKUP(A45,take1,3,FALSE)-#REF!</f>
        <v>#REF!</v>
      </c>
      <c r="D45" s="17" t="e">
        <f>VLOOKUP($A45,take1,4,FALSE)-#REF!</f>
        <v>#REF!</v>
      </c>
      <c r="E45" s="17" t="e">
        <f>VLOOKUP($A45,take1,5,FALSE)-#REF!</f>
        <v>#REF!</v>
      </c>
      <c r="F45" s="17" t="e">
        <f>VLOOKUP($A45,take1,6,FALSE)-#REF!</f>
        <v>#REF!</v>
      </c>
      <c r="G45" s="17" t="e">
        <f>VLOOKUP($A45,take1,7,FALSE)-#REF!</f>
        <v>#REF!</v>
      </c>
      <c r="H45" s="17" t="e">
        <f>VLOOKUP($A45,take1,8,FALSE)-#REF!</f>
        <v>#REF!</v>
      </c>
      <c r="I45" s="17" t="e">
        <f>VLOOKUP($A45,take1,9,FALSE)-#REF!</f>
        <v>#REF!</v>
      </c>
      <c r="J45" s="17" t="e">
        <f>VLOOKUP($A45,take1,10,FALSE)-#REF!</f>
        <v>#REF!</v>
      </c>
      <c r="K45" s="17" t="e">
        <f>VLOOKUP($A45,take1,11,FALSE)-#REF!</f>
        <v>#REF!</v>
      </c>
      <c r="L45" s="17" t="e">
        <f>VLOOKUP($A45,take1,12,FALSE)-#REF!</f>
        <v>#REF!</v>
      </c>
      <c r="M45" s="17" t="e">
        <f>VLOOKUP($A45,take1,13,FALSE)-#REF!</f>
        <v>#REF!</v>
      </c>
      <c r="N45" s="17" t="e">
        <f>VLOOKUP($A45,take1,14,FALSE)-#REF!</f>
        <v>#REF!</v>
      </c>
      <c r="O45" s="17" t="e">
        <f>VLOOKUP($A45,take1,15,FALSE)-#REF!</f>
        <v>#REF!</v>
      </c>
      <c r="P45" s="17" t="e">
        <f>VLOOKUP($A45,take1,16,FALSE)-#REF!</f>
        <v>#REF!</v>
      </c>
      <c r="Q45" s="17" t="e">
        <f>VLOOKUP($A45,take1,17,FALSE)-#REF!</f>
        <v>#REF!</v>
      </c>
      <c r="R45" s="17" t="e">
        <f>VLOOKUP($A45,take1,18,FALSE)-#REF!</f>
        <v>#REF!</v>
      </c>
      <c r="S45" s="17" t="e">
        <f>VLOOKUP($A45,take1,19,FALSE)-#REF!</f>
        <v>#REF!</v>
      </c>
    </row>
    <row r="46" spans="1:19" ht="12.75">
      <c r="A46" t="e">
        <f>#REF!</f>
        <v>#REF!</v>
      </c>
      <c r="B46" s="17" t="e">
        <f>VLOOKUP(A46,take1,2,FALSE)-#REF!</f>
        <v>#REF!</v>
      </c>
      <c r="C46" s="17" t="e">
        <f>VLOOKUP(A46,take1,3,FALSE)-#REF!</f>
        <v>#REF!</v>
      </c>
      <c r="D46" s="17" t="e">
        <f>VLOOKUP($A46,take1,4,FALSE)-#REF!</f>
        <v>#REF!</v>
      </c>
      <c r="E46" s="17" t="e">
        <f>VLOOKUP($A46,take1,5,FALSE)-#REF!</f>
        <v>#REF!</v>
      </c>
      <c r="F46" s="17" t="e">
        <f>VLOOKUP($A46,take1,6,FALSE)-#REF!</f>
        <v>#REF!</v>
      </c>
      <c r="G46" s="17" t="e">
        <f>VLOOKUP($A46,take1,7,FALSE)-#REF!</f>
        <v>#REF!</v>
      </c>
      <c r="H46" s="17" t="e">
        <f>VLOOKUP($A46,take1,8,FALSE)-#REF!</f>
        <v>#REF!</v>
      </c>
      <c r="I46" s="17" t="e">
        <f>VLOOKUP($A46,take1,9,FALSE)-#REF!</f>
        <v>#REF!</v>
      </c>
      <c r="J46" s="17" t="e">
        <f>VLOOKUP($A46,take1,10,FALSE)-#REF!</f>
        <v>#REF!</v>
      </c>
      <c r="K46" s="17" t="e">
        <f>VLOOKUP($A46,take1,11,FALSE)-#REF!</f>
        <v>#REF!</v>
      </c>
      <c r="L46" s="17" t="e">
        <f>VLOOKUP($A46,take1,12,FALSE)-#REF!</f>
        <v>#REF!</v>
      </c>
      <c r="M46" s="17" t="e">
        <f>VLOOKUP($A46,take1,13,FALSE)-#REF!</f>
        <v>#REF!</v>
      </c>
      <c r="N46" s="17" t="e">
        <f>VLOOKUP($A46,take1,14,FALSE)-#REF!</f>
        <v>#REF!</v>
      </c>
      <c r="O46" s="17" t="e">
        <f>VLOOKUP($A46,take1,15,FALSE)-#REF!</f>
        <v>#REF!</v>
      </c>
      <c r="P46" s="17" t="e">
        <f>VLOOKUP($A46,take1,16,FALSE)-#REF!</f>
        <v>#REF!</v>
      </c>
      <c r="Q46" s="17" t="e">
        <f>VLOOKUP($A46,take1,17,FALSE)-#REF!</f>
        <v>#REF!</v>
      </c>
      <c r="R46" s="17" t="e">
        <f>VLOOKUP($A46,take1,18,FALSE)-#REF!</f>
        <v>#REF!</v>
      </c>
      <c r="S46" s="17" t="e">
        <f>VLOOKUP($A46,take1,19,FALSE)-#REF!</f>
        <v>#REF!</v>
      </c>
    </row>
    <row r="47" spans="1:19" ht="12.75">
      <c r="A47" t="e">
        <f>#REF!</f>
        <v>#REF!</v>
      </c>
      <c r="B47" s="17" t="e">
        <f>VLOOKUP(A47,take1,2,FALSE)-#REF!</f>
        <v>#REF!</v>
      </c>
      <c r="C47" s="17" t="e">
        <f>VLOOKUP(A47,take1,3,FALSE)-#REF!</f>
        <v>#REF!</v>
      </c>
      <c r="D47" s="17" t="e">
        <f>VLOOKUP($A47,take1,4,FALSE)-#REF!</f>
        <v>#REF!</v>
      </c>
      <c r="E47" s="17" t="e">
        <f>VLOOKUP($A47,take1,5,FALSE)-#REF!</f>
        <v>#REF!</v>
      </c>
      <c r="F47" s="17" t="e">
        <f>VLOOKUP($A47,take1,6,FALSE)-#REF!</f>
        <v>#REF!</v>
      </c>
      <c r="G47" s="17" t="e">
        <f>VLOOKUP($A47,take1,7,FALSE)-#REF!</f>
        <v>#REF!</v>
      </c>
      <c r="H47" s="17" t="e">
        <f>VLOOKUP($A47,take1,8,FALSE)-#REF!</f>
        <v>#REF!</v>
      </c>
      <c r="I47" s="17" t="e">
        <f>VLOOKUP($A47,take1,9,FALSE)-#REF!</f>
        <v>#REF!</v>
      </c>
      <c r="J47" s="17" t="e">
        <f>VLOOKUP($A47,take1,10,FALSE)-#REF!</f>
        <v>#REF!</v>
      </c>
      <c r="K47" s="17" t="e">
        <f>VLOOKUP($A47,take1,11,FALSE)-#REF!</f>
        <v>#REF!</v>
      </c>
      <c r="L47" s="17" t="e">
        <f>VLOOKUP($A47,take1,12,FALSE)-#REF!</f>
        <v>#REF!</v>
      </c>
      <c r="M47" s="17" t="e">
        <f>VLOOKUP($A47,take1,13,FALSE)-#REF!</f>
        <v>#REF!</v>
      </c>
      <c r="N47" s="17" t="e">
        <f>VLOOKUP($A47,take1,14,FALSE)-#REF!</f>
        <v>#REF!</v>
      </c>
      <c r="O47" s="17" t="e">
        <f>VLOOKUP($A47,take1,15,FALSE)-#REF!</f>
        <v>#REF!</v>
      </c>
      <c r="P47" s="17" t="e">
        <f>VLOOKUP($A47,take1,16,FALSE)-#REF!</f>
        <v>#REF!</v>
      </c>
      <c r="Q47" s="17" t="e">
        <f>VLOOKUP($A47,take1,17,FALSE)-#REF!</f>
        <v>#REF!</v>
      </c>
      <c r="R47" s="17" t="e">
        <f>VLOOKUP($A47,take1,18,FALSE)-#REF!</f>
        <v>#REF!</v>
      </c>
      <c r="S47" s="17" t="e">
        <f>VLOOKUP($A47,take1,19,FALSE)-#REF!</f>
        <v>#REF!</v>
      </c>
    </row>
    <row r="48" spans="1:19" ht="12.75">
      <c r="A48" t="e">
        <f>#REF!</f>
        <v>#REF!</v>
      </c>
      <c r="B48" s="17" t="e">
        <f>VLOOKUP(A48,take1,2,FALSE)-#REF!</f>
        <v>#REF!</v>
      </c>
      <c r="C48" s="17" t="e">
        <f>VLOOKUP(A48,take1,3,FALSE)-#REF!</f>
        <v>#REF!</v>
      </c>
      <c r="D48" s="17" t="e">
        <f>VLOOKUP($A48,take1,4,FALSE)-#REF!</f>
        <v>#REF!</v>
      </c>
      <c r="E48" s="17" t="e">
        <f>VLOOKUP($A48,take1,5,FALSE)-#REF!</f>
        <v>#REF!</v>
      </c>
      <c r="F48" s="17" t="e">
        <f>VLOOKUP($A48,take1,6,FALSE)-#REF!</f>
        <v>#REF!</v>
      </c>
      <c r="G48" s="17" t="e">
        <f>VLOOKUP($A48,take1,7,FALSE)-#REF!</f>
        <v>#REF!</v>
      </c>
      <c r="H48" s="17" t="e">
        <f>VLOOKUP($A48,take1,8,FALSE)-#REF!</f>
        <v>#REF!</v>
      </c>
      <c r="I48" s="17" t="e">
        <f>VLOOKUP($A48,take1,9,FALSE)-#REF!</f>
        <v>#REF!</v>
      </c>
      <c r="J48" s="17" t="e">
        <f>VLOOKUP($A48,take1,10,FALSE)-#REF!</f>
        <v>#REF!</v>
      </c>
      <c r="K48" s="17" t="e">
        <f>VLOOKUP($A48,take1,11,FALSE)-#REF!</f>
        <v>#REF!</v>
      </c>
      <c r="L48" s="17" t="e">
        <f>VLOOKUP($A48,take1,12,FALSE)-#REF!</f>
        <v>#REF!</v>
      </c>
      <c r="M48" s="17" t="e">
        <f>VLOOKUP($A48,take1,13,FALSE)-#REF!</f>
        <v>#REF!</v>
      </c>
      <c r="N48" s="17" t="e">
        <f>VLOOKUP($A48,take1,14,FALSE)-#REF!</f>
        <v>#REF!</v>
      </c>
      <c r="O48" s="17" t="e">
        <f>VLOOKUP($A48,take1,15,FALSE)-#REF!</f>
        <v>#REF!</v>
      </c>
      <c r="P48" s="17" t="e">
        <f>VLOOKUP($A48,take1,16,FALSE)-#REF!</f>
        <v>#REF!</v>
      </c>
      <c r="Q48" s="17" t="e">
        <f>VLOOKUP($A48,take1,17,FALSE)-#REF!</f>
        <v>#REF!</v>
      </c>
      <c r="R48" s="17" t="e">
        <f>VLOOKUP($A48,take1,18,FALSE)-#REF!</f>
        <v>#REF!</v>
      </c>
      <c r="S48" s="17" t="e">
        <f>VLOOKUP($A48,take1,19,FALSE)-#REF!</f>
        <v>#REF!</v>
      </c>
    </row>
    <row r="49" spans="1:19" ht="12.75">
      <c r="A49" t="e">
        <f>#REF!</f>
        <v>#REF!</v>
      </c>
      <c r="B49" s="17" t="e">
        <f>VLOOKUP(A49,take1,2,FALSE)-#REF!</f>
        <v>#REF!</v>
      </c>
      <c r="C49" s="17" t="e">
        <f>VLOOKUP(A49,take1,3,FALSE)-#REF!</f>
        <v>#REF!</v>
      </c>
      <c r="D49" s="17" t="e">
        <f>VLOOKUP($A49,take1,4,FALSE)-#REF!</f>
        <v>#REF!</v>
      </c>
      <c r="E49" s="17" t="e">
        <f>VLOOKUP($A49,take1,5,FALSE)-#REF!</f>
        <v>#REF!</v>
      </c>
      <c r="F49" s="17" t="e">
        <f>VLOOKUP($A49,take1,6,FALSE)-#REF!</f>
        <v>#REF!</v>
      </c>
      <c r="G49" s="17" t="e">
        <f>VLOOKUP($A49,take1,7,FALSE)-#REF!</f>
        <v>#REF!</v>
      </c>
      <c r="H49" s="17" t="e">
        <f>VLOOKUP($A49,take1,8,FALSE)-#REF!</f>
        <v>#REF!</v>
      </c>
      <c r="I49" s="17" t="e">
        <f>VLOOKUP($A49,take1,9,FALSE)-#REF!</f>
        <v>#REF!</v>
      </c>
      <c r="J49" s="17" t="e">
        <f>VLOOKUP($A49,take1,10,FALSE)-#REF!</f>
        <v>#REF!</v>
      </c>
      <c r="K49" s="17" t="e">
        <f>VLOOKUP($A49,take1,11,FALSE)-#REF!</f>
        <v>#REF!</v>
      </c>
      <c r="L49" s="17" t="e">
        <f>VLOOKUP($A49,take1,12,FALSE)-#REF!</f>
        <v>#REF!</v>
      </c>
      <c r="M49" s="17" t="e">
        <f>VLOOKUP($A49,take1,13,FALSE)-#REF!</f>
        <v>#REF!</v>
      </c>
      <c r="N49" s="17" t="e">
        <f>VLOOKUP($A49,take1,14,FALSE)-#REF!</f>
        <v>#REF!</v>
      </c>
      <c r="O49" s="17" t="e">
        <f>VLOOKUP($A49,take1,15,FALSE)-#REF!</f>
        <v>#REF!</v>
      </c>
      <c r="P49" s="17" t="e">
        <f>VLOOKUP($A49,take1,16,FALSE)-#REF!</f>
        <v>#REF!</v>
      </c>
      <c r="Q49" s="17" t="e">
        <f>VLOOKUP($A49,take1,17,FALSE)-#REF!</f>
        <v>#REF!</v>
      </c>
      <c r="R49" s="17" t="e">
        <f>VLOOKUP($A49,take1,18,FALSE)-#REF!</f>
        <v>#REF!</v>
      </c>
      <c r="S49" s="17" t="e">
        <f>VLOOKUP($A49,take1,19,FALSE)-#REF!</f>
        <v>#REF!</v>
      </c>
    </row>
    <row r="50" spans="1:19" ht="12.75">
      <c r="A50" t="e">
        <f>#REF!</f>
        <v>#REF!</v>
      </c>
      <c r="B50" s="17" t="e">
        <f>VLOOKUP(A50,take1,2,FALSE)-#REF!</f>
        <v>#REF!</v>
      </c>
      <c r="C50" s="17" t="e">
        <f>VLOOKUP(A50,take1,3,FALSE)-#REF!</f>
        <v>#REF!</v>
      </c>
      <c r="D50" s="17" t="e">
        <f>VLOOKUP($A50,take1,4,FALSE)-#REF!</f>
        <v>#REF!</v>
      </c>
      <c r="E50" s="17" t="e">
        <f>VLOOKUP($A50,take1,5,FALSE)-#REF!</f>
        <v>#REF!</v>
      </c>
      <c r="F50" s="17" t="e">
        <f>VLOOKUP($A50,take1,6,FALSE)-#REF!</f>
        <v>#REF!</v>
      </c>
      <c r="G50" s="17" t="e">
        <f>VLOOKUP($A50,take1,7,FALSE)-#REF!</f>
        <v>#REF!</v>
      </c>
      <c r="H50" s="17" t="e">
        <f>VLOOKUP($A50,take1,8,FALSE)-#REF!</f>
        <v>#REF!</v>
      </c>
      <c r="I50" s="17" t="e">
        <f>VLOOKUP($A50,take1,9,FALSE)-#REF!</f>
        <v>#REF!</v>
      </c>
      <c r="J50" s="17" t="e">
        <f>VLOOKUP($A50,take1,10,FALSE)-#REF!</f>
        <v>#REF!</v>
      </c>
      <c r="K50" s="17" t="e">
        <f>VLOOKUP($A50,take1,11,FALSE)-#REF!</f>
        <v>#REF!</v>
      </c>
      <c r="L50" s="17" t="e">
        <f>VLOOKUP($A50,take1,12,FALSE)-#REF!</f>
        <v>#REF!</v>
      </c>
      <c r="M50" s="17" t="e">
        <f>VLOOKUP($A50,take1,13,FALSE)-#REF!</f>
        <v>#REF!</v>
      </c>
      <c r="N50" s="17" t="e">
        <f>VLOOKUP($A50,take1,14,FALSE)-#REF!</f>
        <v>#REF!</v>
      </c>
      <c r="O50" s="17" t="e">
        <f>VLOOKUP($A50,take1,15,FALSE)-#REF!</f>
        <v>#REF!</v>
      </c>
      <c r="P50" s="17" t="e">
        <f>VLOOKUP($A50,take1,16,FALSE)-#REF!</f>
        <v>#REF!</v>
      </c>
      <c r="Q50" s="17" t="e">
        <f>VLOOKUP($A50,take1,17,FALSE)-#REF!</f>
        <v>#REF!</v>
      </c>
      <c r="R50" s="17" t="e">
        <f>VLOOKUP($A50,take1,18,FALSE)-#REF!</f>
        <v>#REF!</v>
      </c>
      <c r="S50" s="17" t="e">
        <f>VLOOKUP($A50,take1,19,FALSE)-#REF!</f>
        <v>#REF!</v>
      </c>
    </row>
    <row r="51" spans="1:19" ht="12.75">
      <c r="A51" t="e">
        <f>#REF!</f>
        <v>#REF!</v>
      </c>
      <c r="B51" s="17" t="e">
        <f>VLOOKUP(A51,take1,2,FALSE)-#REF!</f>
        <v>#REF!</v>
      </c>
      <c r="C51" s="17" t="e">
        <f>VLOOKUP(A51,take1,3,FALSE)-#REF!</f>
        <v>#REF!</v>
      </c>
      <c r="D51" s="17" t="e">
        <f>VLOOKUP($A51,take1,4,FALSE)-#REF!</f>
        <v>#REF!</v>
      </c>
      <c r="E51" s="17" t="e">
        <f>VLOOKUP($A51,take1,5,FALSE)-#REF!</f>
        <v>#REF!</v>
      </c>
      <c r="F51" s="17" t="e">
        <f>VLOOKUP($A51,take1,6,FALSE)-#REF!</f>
        <v>#REF!</v>
      </c>
      <c r="G51" s="17" t="e">
        <f>VLOOKUP($A51,take1,7,FALSE)-#REF!</f>
        <v>#REF!</v>
      </c>
      <c r="H51" s="17" t="e">
        <f>VLOOKUP($A51,take1,8,FALSE)-#REF!</f>
        <v>#REF!</v>
      </c>
      <c r="I51" s="17" t="e">
        <f>VLOOKUP($A51,take1,9,FALSE)-#REF!</f>
        <v>#REF!</v>
      </c>
      <c r="J51" s="17" t="e">
        <f>VLOOKUP($A51,take1,10,FALSE)-#REF!</f>
        <v>#REF!</v>
      </c>
      <c r="K51" s="17" t="e">
        <f>VLOOKUP($A51,take1,11,FALSE)-#REF!</f>
        <v>#REF!</v>
      </c>
      <c r="L51" s="17" t="e">
        <f>VLOOKUP($A51,take1,12,FALSE)-#REF!</f>
        <v>#REF!</v>
      </c>
      <c r="M51" s="17" t="e">
        <f>VLOOKUP($A51,take1,13,FALSE)-#REF!</f>
        <v>#REF!</v>
      </c>
      <c r="N51" s="17" t="e">
        <f>VLOOKUP($A51,take1,14,FALSE)-#REF!</f>
        <v>#REF!</v>
      </c>
      <c r="O51" s="17" t="e">
        <f>VLOOKUP($A51,take1,15,FALSE)-#REF!</f>
        <v>#REF!</v>
      </c>
      <c r="P51" s="17" t="e">
        <f>VLOOKUP($A51,take1,16,FALSE)-#REF!</f>
        <v>#REF!</v>
      </c>
      <c r="Q51" s="17" t="e">
        <f>VLOOKUP($A51,take1,17,FALSE)-#REF!</f>
        <v>#REF!</v>
      </c>
      <c r="R51" s="17" t="e">
        <f>VLOOKUP($A51,take1,18,FALSE)-#REF!</f>
        <v>#REF!</v>
      </c>
      <c r="S51" s="17" t="e">
        <f>VLOOKUP($A51,take1,19,FALSE)-#REF!</f>
        <v>#REF!</v>
      </c>
    </row>
    <row r="52" spans="1:19" ht="12.75">
      <c r="A52" s="16" t="e">
        <f>#REF!</f>
        <v>#REF!</v>
      </c>
      <c r="B52" s="17" t="e">
        <f>VLOOKUP(A52,take1,2,FALSE)-#REF!</f>
        <v>#REF!</v>
      </c>
      <c r="C52" s="17" t="e">
        <f>VLOOKUP(A52,take1,3,FALSE)-#REF!</f>
        <v>#REF!</v>
      </c>
      <c r="D52" s="17" t="e">
        <f>VLOOKUP($A52,take1,4,FALSE)-#REF!</f>
        <v>#REF!</v>
      </c>
      <c r="E52" s="17" t="e">
        <f>VLOOKUP($A52,take1,5,FALSE)-#REF!</f>
        <v>#REF!</v>
      </c>
      <c r="F52" s="17" t="e">
        <f>VLOOKUP($A52,take1,6,FALSE)-#REF!</f>
        <v>#REF!</v>
      </c>
      <c r="G52" s="17" t="e">
        <f>VLOOKUP($A52,take1,7,FALSE)-#REF!</f>
        <v>#REF!</v>
      </c>
      <c r="H52" s="17" t="e">
        <f>VLOOKUP($A52,take1,8,FALSE)-#REF!</f>
        <v>#REF!</v>
      </c>
      <c r="I52" s="17" t="e">
        <f>VLOOKUP($A52,take1,9,FALSE)-#REF!</f>
        <v>#REF!</v>
      </c>
      <c r="J52" s="17" t="e">
        <f>VLOOKUP($A52,take1,10,FALSE)-#REF!</f>
        <v>#REF!</v>
      </c>
      <c r="K52" s="17" t="e">
        <f>VLOOKUP($A52,take1,11,FALSE)-#REF!</f>
        <v>#REF!</v>
      </c>
      <c r="L52" s="17" t="e">
        <f>VLOOKUP($A52,take1,12,FALSE)-#REF!</f>
        <v>#REF!</v>
      </c>
      <c r="M52" s="17" t="e">
        <f>VLOOKUP($A52,take1,13,FALSE)-#REF!</f>
        <v>#REF!</v>
      </c>
      <c r="N52" s="17" t="e">
        <f>VLOOKUP($A52,take1,14,FALSE)-#REF!</f>
        <v>#REF!</v>
      </c>
      <c r="O52" s="17" t="e">
        <f>VLOOKUP($A52,take1,15,FALSE)-#REF!</f>
        <v>#REF!</v>
      </c>
      <c r="P52" s="17" t="e">
        <f>VLOOKUP($A52,take1,16,FALSE)-#REF!</f>
        <v>#REF!</v>
      </c>
      <c r="Q52" s="17" t="e">
        <f>VLOOKUP($A52,take1,17,FALSE)-#REF!</f>
        <v>#REF!</v>
      </c>
      <c r="R52" s="17" t="e">
        <f>VLOOKUP($A52,take1,18,FALSE)-#REF!</f>
        <v>#REF!</v>
      </c>
      <c r="S52" s="17" t="e">
        <f>VLOOKUP($A52,take1,19,FALSE)-#REF!</f>
        <v>#REF!</v>
      </c>
    </row>
    <row r="53" spans="1:19" ht="12.75">
      <c r="A53" s="16" t="e">
        <f>#REF!</f>
        <v>#REF!</v>
      </c>
      <c r="B53" s="17" t="e">
        <f>VLOOKUP(A53,take1,2,FALSE)-#REF!</f>
        <v>#REF!</v>
      </c>
      <c r="C53" s="17" t="e">
        <f>VLOOKUP(A53,take1,3,FALSE)-#REF!</f>
        <v>#REF!</v>
      </c>
      <c r="D53" s="17" t="e">
        <f>VLOOKUP($A53,take1,4,FALSE)-#REF!</f>
        <v>#REF!</v>
      </c>
      <c r="E53" s="17" t="e">
        <f>VLOOKUP($A53,take1,5,FALSE)-#REF!</f>
        <v>#REF!</v>
      </c>
      <c r="F53" s="17" t="e">
        <f>VLOOKUP($A53,take1,6,FALSE)-#REF!</f>
        <v>#REF!</v>
      </c>
      <c r="G53" s="17" t="e">
        <f>VLOOKUP($A53,take1,7,FALSE)-#REF!</f>
        <v>#REF!</v>
      </c>
      <c r="H53" s="17" t="e">
        <f>VLOOKUP($A53,take1,8,FALSE)-#REF!</f>
        <v>#REF!</v>
      </c>
      <c r="I53" s="17" t="e">
        <f>VLOOKUP($A53,take1,9,FALSE)-#REF!</f>
        <v>#REF!</v>
      </c>
      <c r="J53" s="17" t="e">
        <f>VLOOKUP($A53,take1,10,FALSE)-#REF!</f>
        <v>#REF!</v>
      </c>
      <c r="K53" s="17" t="e">
        <f>VLOOKUP($A53,take1,11,FALSE)-#REF!</f>
        <v>#REF!</v>
      </c>
      <c r="L53" s="17" t="e">
        <f>VLOOKUP($A53,take1,12,FALSE)-#REF!</f>
        <v>#REF!</v>
      </c>
      <c r="M53" s="17" t="e">
        <f>VLOOKUP($A53,take1,13,FALSE)-#REF!</f>
        <v>#REF!</v>
      </c>
      <c r="N53" s="17" t="e">
        <f>VLOOKUP($A53,take1,14,FALSE)-#REF!</f>
        <v>#REF!</v>
      </c>
      <c r="O53" s="17" t="e">
        <f>VLOOKUP($A53,take1,15,FALSE)-#REF!</f>
        <v>#REF!</v>
      </c>
      <c r="P53" s="17" t="e">
        <f>VLOOKUP($A53,take1,16,FALSE)-#REF!</f>
        <v>#REF!</v>
      </c>
      <c r="Q53" s="17" t="e">
        <f>VLOOKUP($A53,take1,17,FALSE)-#REF!</f>
        <v>#REF!</v>
      </c>
      <c r="R53" s="17" t="e">
        <f>VLOOKUP($A53,take1,18,FALSE)-#REF!</f>
        <v>#REF!</v>
      </c>
      <c r="S53" s="17" t="e">
        <f>VLOOKUP($A53,take1,19,FALSE)-#REF!</f>
        <v>#REF!</v>
      </c>
    </row>
    <row r="54" spans="1:19" ht="12.75">
      <c r="A54" t="e">
        <f>#REF!</f>
        <v>#REF!</v>
      </c>
      <c r="B54" s="17" t="e">
        <f>VLOOKUP(A54,take1,2,FALSE)-#REF!</f>
        <v>#REF!</v>
      </c>
      <c r="C54" s="17" t="e">
        <f>VLOOKUP(A54,take1,3,FALSE)-#REF!</f>
        <v>#REF!</v>
      </c>
      <c r="D54" s="17" t="e">
        <f>VLOOKUP($A54,take1,4,FALSE)-#REF!</f>
        <v>#REF!</v>
      </c>
      <c r="E54" s="17" t="e">
        <f>VLOOKUP($A54,take1,5,FALSE)-#REF!</f>
        <v>#REF!</v>
      </c>
      <c r="F54" s="17" t="e">
        <f>VLOOKUP($A54,take1,6,FALSE)-#REF!</f>
        <v>#REF!</v>
      </c>
      <c r="G54" s="17" t="e">
        <f>VLOOKUP($A54,take1,7,FALSE)-#REF!</f>
        <v>#REF!</v>
      </c>
      <c r="H54" s="17" t="e">
        <f>VLOOKUP($A54,take1,8,FALSE)-#REF!</f>
        <v>#REF!</v>
      </c>
      <c r="I54" s="17" t="e">
        <f>VLOOKUP($A54,take1,9,FALSE)-#REF!</f>
        <v>#REF!</v>
      </c>
      <c r="J54" s="17" t="e">
        <f>VLOOKUP($A54,take1,10,FALSE)-#REF!</f>
        <v>#REF!</v>
      </c>
      <c r="K54" s="17" t="e">
        <f>VLOOKUP($A54,take1,11,FALSE)-#REF!</f>
        <v>#REF!</v>
      </c>
      <c r="L54" s="17" t="e">
        <f>VLOOKUP($A54,take1,12,FALSE)-#REF!</f>
        <v>#REF!</v>
      </c>
      <c r="M54" s="17" t="e">
        <f>VLOOKUP($A54,take1,13,FALSE)-#REF!</f>
        <v>#REF!</v>
      </c>
      <c r="N54" s="17" t="e">
        <f>VLOOKUP($A54,take1,14,FALSE)-#REF!</f>
        <v>#REF!</v>
      </c>
      <c r="O54" s="17" t="e">
        <f>VLOOKUP($A54,take1,15,FALSE)-#REF!</f>
        <v>#REF!</v>
      </c>
      <c r="P54" s="17" t="e">
        <f>VLOOKUP($A54,take1,16,FALSE)-#REF!</f>
        <v>#REF!</v>
      </c>
      <c r="Q54" s="17" t="e">
        <f>VLOOKUP($A54,take1,17,FALSE)-#REF!</f>
        <v>#REF!</v>
      </c>
      <c r="R54" s="17" t="e">
        <f>VLOOKUP($A54,take1,18,FALSE)-#REF!</f>
        <v>#REF!</v>
      </c>
      <c r="S54" s="17" t="e">
        <f>VLOOKUP($A54,take1,19,FALSE)-#REF!</f>
        <v>#REF!</v>
      </c>
    </row>
    <row r="55" spans="1:19" ht="12.75">
      <c r="A55" t="e">
        <f>#REF!</f>
        <v>#REF!</v>
      </c>
      <c r="B55" s="17" t="e">
        <f>VLOOKUP(A55,take1,2,FALSE)-#REF!</f>
        <v>#REF!</v>
      </c>
      <c r="C55" s="17" t="e">
        <f>VLOOKUP(A55,take1,3,FALSE)-#REF!</f>
        <v>#REF!</v>
      </c>
      <c r="D55" s="17" t="e">
        <f>VLOOKUP($A55,take1,4,FALSE)-#REF!</f>
        <v>#REF!</v>
      </c>
      <c r="E55" s="17" t="e">
        <f>VLOOKUP($A55,take1,5,FALSE)-#REF!</f>
        <v>#REF!</v>
      </c>
      <c r="F55" s="17" t="e">
        <f>VLOOKUP($A55,take1,6,FALSE)-#REF!</f>
        <v>#REF!</v>
      </c>
      <c r="G55" s="17" t="e">
        <f>VLOOKUP($A55,take1,7,FALSE)-#REF!</f>
        <v>#REF!</v>
      </c>
      <c r="H55" s="17" t="e">
        <f>VLOOKUP($A55,take1,8,FALSE)-#REF!</f>
        <v>#REF!</v>
      </c>
      <c r="I55" s="17" t="e">
        <f>VLOOKUP($A55,take1,9,FALSE)-#REF!</f>
        <v>#REF!</v>
      </c>
      <c r="J55" s="17" t="e">
        <f>VLOOKUP($A55,take1,10,FALSE)-#REF!</f>
        <v>#REF!</v>
      </c>
      <c r="K55" s="17" t="e">
        <f>VLOOKUP($A55,take1,11,FALSE)-#REF!</f>
        <v>#REF!</v>
      </c>
      <c r="L55" s="17" t="e">
        <f>VLOOKUP($A55,take1,12,FALSE)-#REF!</f>
        <v>#REF!</v>
      </c>
      <c r="M55" s="17" t="e">
        <f>VLOOKUP($A55,take1,13,FALSE)-#REF!</f>
        <v>#REF!</v>
      </c>
      <c r="N55" s="17" t="e">
        <f>VLOOKUP($A55,take1,14,FALSE)-#REF!</f>
        <v>#REF!</v>
      </c>
      <c r="O55" s="17" t="e">
        <f>VLOOKUP($A55,take1,15,FALSE)-#REF!</f>
        <v>#REF!</v>
      </c>
      <c r="P55" s="17" t="e">
        <f>VLOOKUP($A55,take1,16,FALSE)-#REF!</f>
        <v>#REF!</v>
      </c>
      <c r="Q55" s="17" t="e">
        <f>VLOOKUP($A55,take1,17,FALSE)-#REF!</f>
        <v>#REF!</v>
      </c>
      <c r="R55" s="17" t="e">
        <f>VLOOKUP($A55,take1,18,FALSE)-#REF!</f>
        <v>#REF!</v>
      </c>
      <c r="S55" s="17" t="e">
        <f>VLOOKUP($A55,take1,19,FALSE)-#REF!</f>
        <v>#REF!</v>
      </c>
    </row>
    <row r="56" spans="1:19" ht="12.75">
      <c r="A56" t="e">
        <f>#REF!</f>
        <v>#REF!</v>
      </c>
      <c r="B56" s="17" t="e">
        <f>VLOOKUP(A56,take1,2,FALSE)-#REF!</f>
        <v>#REF!</v>
      </c>
      <c r="C56" s="17" t="e">
        <f>VLOOKUP(A56,take1,3,FALSE)-#REF!</f>
        <v>#REF!</v>
      </c>
      <c r="D56" s="17" t="e">
        <f>VLOOKUP($A56,take1,4,FALSE)-#REF!</f>
        <v>#REF!</v>
      </c>
      <c r="E56" s="17" t="e">
        <f>VLOOKUP($A56,take1,5,FALSE)-#REF!</f>
        <v>#REF!</v>
      </c>
      <c r="F56" s="17" t="e">
        <f>VLOOKUP($A56,take1,6,FALSE)-#REF!</f>
        <v>#REF!</v>
      </c>
      <c r="G56" s="17" t="e">
        <f>VLOOKUP($A56,take1,7,FALSE)-#REF!</f>
        <v>#REF!</v>
      </c>
      <c r="H56" s="17" t="e">
        <f>VLOOKUP($A56,take1,8,FALSE)-#REF!</f>
        <v>#REF!</v>
      </c>
      <c r="I56" s="17" t="e">
        <f>VLOOKUP($A56,take1,9,FALSE)-#REF!</f>
        <v>#REF!</v>
      </c>
      <c r="J56" s="17" t="e">
        <f>VLOOKUP($A56,take1,10,FALSE)-#REF!</f>
        <v>#REF!</v>
      </c>
      <c r="K56" s="17" t="e">
        <f>VLOOKUP($A56,take1,11,FALSE)-#REF!</f>
        <v>#REF!</v>
      </c>
      <c r="L56" s="17" t="e">
        <f>VLOOKUP($A56,take1,12,FALSE)-#REF!</f>
        <v>#REF!</v>
      </c>
      <c r="M56" s="17" t="e">
        <f>VLOOKUP($A56,take1,13,FALSE)-#REF!</f>
        <v>#REF!</v>
      </c>
      <c r="N56" s="17" t="e">
        <f>VLOOKUP($A56,take1,14,FALSE)-#REF!</f>
        <v>#REF!</v>
      </c>
      <c r="O56" s="17" t="e">
        <f>VLOOKUP($A56,take1,15,FALSE)-#REF!</f>
        <v>#REF!</v>
      </c>
      <c r="P56" s="17" t="e">
        <f>VLOOKUP($A56,take1,16,FALSE)-#REF!</f>
        <v>#REF!</v>
      </c>
      <c r="Q56" s="17" t="e">
        <f>VLOOKUP($A56,take1,17,FALSE)-#REF!</f>
        <v>#REF!</v>
      </c>
      <c r="R56" s="17" t="e">
        <f>VLOOKUP($A56,take1,18,FALSE)-#REF!</f>
        <v>#REF!</v>
      </c>
      <c r="S56" s="17" t="e">
        <f>VLOOKUP($A56,take1,19,FALSE)-#REF!</f>
        <v>#REF!</v>
      </c>
    </row>
    <row r="57" spans="1:19" ht="12.75">
      <c r="A57" t="e">
        <f>#REF!</f>
        <v>#REF!</v>
      </c>
      <c r="B57" s="17" t="e">
        <f>VLOOKUP(A57,take1,2,FALSE)-#REF!</f>
        <v>#REF!</v>
      </c>
      <c r="C57" s="17" t="e">
        <f>VLOOKUP(A57,take1,3,FALSE)-#REF!</f>
        <v>#REF!</v>
      </c>
      <c r="D57" s="17" t="e">
        <f>VLOOKUP($A57,take1,4,FALSE)-#REF!</f>
        <v>#REF!</v>
      </c>
      <c r="E57" s="17" t="e">
        <f>VLOOKUP($A57,take1,5,FALSE)-#REF!</f>
        <v>#REF!</v>
      </c>
      <c r="F57" s="17" t="e">
        <f>VLOOKUP($A57,take1,6,FALSE)-#REF!</f>
        <v>#REF!</v>
      </c>
      <c r="G57" s="17" t="e">
        <f>VLOOKUP($A57,take1,7,FALSE)-#REF!</f>
        <v>#REF!</v>
      </c>
      <c r="H57" s="17" t="e">
        <f>VLOOKUP($A57,take1,8,FALSE)-#REF!</f>
        <v>#REF!</v>
      </c>
      <c r="I57" s="17" t="e">
        <f>VLOOKUP($A57,take1,9,FALSE)-#REF!</f>
        <v>#REF!</v>
      </c>
      <c r="J57" s="17" t="e">
        <f>VLOOKUP($A57,take1,10,FALSE)-#REF!</f>
        <v>#REF!</v>
      </c>
      <c r="K57" s="17" t="e">
        <f>VLOOKUP($A57,take1,11,FALSE)-#REF!</f>
        <v>#REF!</v>
      </c>
      <c r="L57" s="17" t="e">
        <f>VLOOKUP($A57,take1,12,FALSE)-#REF!</f>
        <v>#REF!</v>
      </c>
      <c r="M57" s="17" t="e">
        <f>VLOOKUP($A57,take1,13,FALSE)-#REF!</f>
        <v>#REF!</v>
      </c>
      <c r="N57" s="17" t="e">
        <f>VLOOKUP($A57,take1,14,FALSE)-#REF!</f>
        <v>#REF!</v>
      </c>
      <c r="O57" s="17" t="e">
        <f>VLOOKUP($A57,take1,15,FALSE)-#REF!</f>
        <v>#REF!</v>
      </c>
      <c r="P57" s="17" t="e">
        <f>VLOOKUP($A57,take1,16,FALSE)-#REF!</f>
        <v>#REF!</v>
      </c>
      <c r="Q57" s="17" t="e">
        <f>VLOOKUP($A57,take1,17,FALSE)-#REF!</f>
        <v>#REF!</v>
      </c>
      <c r="R57" s="17" t="e">
        <f>VLOOKUP($A57,take1,18,FALSE)-#REF!</f>
        <v>#REF!</v>
      </c>
      <c r="S57" s="17" t="e">
        <f>VLOOKUP($A57,take1,19,FALSE)-#REF!</f>
        <v>#REF!</v>
      </c>
    </row>
    <row r="58" spans="1:19" ht="12.75">
      <c r="A58" t="e">
        <f>#REF!</f>
        <v>#REF!</v>
      </c>
      <c r="B58" s="17" t="e">
        <f>VLOOKUP(A58,take1,2,FALSE)-#REF!</f>
        <v>#REF!</v>
      </c>
      <c r="C58" s="17" t="e">
        <f>VLOOKUP(A58,take1,3,FALSE)-#REF!</f>
        <v>#REF!</v>
      </c>
      <c r="D58" s="17" t="e">
        <f>VLOOKUP($A58,take1,4,FALSE)-#REF!</f>
        <v>#REF!</v>
      </c>
      <c r="E58" s="17" t="e">
        <f>VLOOKUP($A58,take1,5,FALSE)-#REF!</f>
        <v>#REF!</v>
      </c>
      <c r="F58" s="17" t="e">
        <f>VLOOKUP($A58,take1,6,FALSE)-#REF!</f>
        <v>#REF!</v>
      </c>
      <c r="G58" s="17" t="e">
        <f>VLOOKUP($A58,take1,7,FALSE)-#REF!</f>
        <v>#REF!</v>
      </c>
      <c r="H58" s="17" t="e">
        <f>VLOOKUP($A58,take1,8,FALSE)-#REF!</f>
        <v>#REF!</v>
      </c>
      <c r="I58" s="17" t="e">
        <f>VLOOKUP($A58,take1,9,FALSE)-#REF!</f>
        <v>#REF!</v>
      </c>
      <c r="J58" s="17" t="e">
        <f>VLOOKUP($A58,take1,10,FALSE)-#REF!</f>
        <v>#REF!</v>
      </c>
      <c r="K58" s="17" t="e">
        <f>VLOOKUP($A58,take1,11,FALSE)-#REF!</f>
        <v>#REF!</v>
      </c>
      <c r="L58" s="17" t="e">
        <f>VLOOKUP($A58,take1,12,FALSE)-#REF!</f>
        <v>#REF!</v>
      </c>
      <c r="M58" s="17" t="e">
        <f>VLOOKUP($A58,take1,13,FALSE)-#REF!</f>
        <v>#REF!</v>
      </c>
      <c r="N58" s="17" t="e">
        <f>VLOOKUP($A58,take1,14,FALSE)-#REF!</f>
        <v>#REF!</v>
      </c>
      <c r="O58" s="17" t="e">
        <f>VLOOKUP($A58,take1,15,FALSE)-#REF!</f>
        <v>#REF!</v>
      </c>
      <c r="P58" s="17" t="e">
        <f>VLOOKUP($A58,take1,16,FALSE)-#REF!</f>
        <v>#REF!</v>
      </c>
      <c r="Q58" s="17" t="e">
        <f>VLOOKUP($A58,take1,17,FALSE)-#REF!</f>
        <v>#REF!</v>
      </c>
      <c r="R58" s="17" t="e">
        <f>VLOOKUP($A58,take1,18,FALSE)-#REF!</f>
        <v>#REF!</v>
      </c>
      <c r="S58" s="17" t="e">
        <f>VLOOKUP($A58,take1,19,FALSE)-#REF!</f>
        <v>#REF!</v>
      </c>
    </row>
    <row r="59" spans="1:19" ht="12.75">
      <c r="A59" t="e">
        <f>#REF!</f>
        <v>#REF!</v>
      </c>
      <c r="B59" s="17" t="e">
        <f>VLOOKUP(A59,take1,2,FALSE)-#REF!</f>
        <v>#REF!</v>
      </c>
      <c r="C59" s="17" t="e">
        <f>VLOOKUP(A59,take1,3,FALSE)-#REF!</f>
        <v>#REF!</v>
      </c>
      <c r="D59" s="17" t="e">
        <f>VLOOKUP($A59,take1,4,FALSE)-#REF!</f>
        <v>#REF!</v>
      </c>
      <c r="E59" s="17" t="e">
        <f>VLOOKUP($A59,take1,5,FALSE)-#REF!</f>
        <v>#REF!</v>
      </c>
      <c r="F59" s="17" t="e">
        <f>VLOOKUP($A59,take1,6,FALSE)-#REF!</f>
        <v>#REF!</v>
      </c>
      <c r="G59" s="17" t="e">
        <f>VLOOKUP($A59,take1,7,FALSE)-#REF!</f>
        <v>#REF!</v>
      </c>
      <c r="H59" s="17" t="e">
        <f>VLOOKUP($A59,take1,8,FALSE)-#REF!</f>
        <v>#REF!</v>
      </c>
      <c r="I59" s="17" t="e">
        <f>VLOOKUP($A59,take1,9,FALSE)-#REF!</f>
        <v>#REF!</v>
      </c>
      <c r="J59" s="17" t="e">
        <f>VLOOKUP($A59,take1,10,FALSE)-#REF!</f>
        <v>#REF!</v>
      </c>
      <c r="K59" s="17" t="e">
        <f>VLOOKUP($A59,take1,11,FALSE)-#REF!</f>
        <v>#REF!</v>
      </c>
      <c r="L59" s="17" t="e">
        <f>VLOOKUP($A59,take1,12,FALSE)-#REF!</f>
        <v>#REF!</v>
      </c>
      <c r="M59" s="17" t="e">
        <f>VLOOKUP($A59,take1,13,FALSE)-#REF!</f>
        <v>#REF!</v>
      </c>
      <c r="N59" s="17" t="e">
        <f>VLOOKUP($A59,take1,14,FALSE)-#REF!</f>
        <v>#REF!</v>
      </c>
      <c r="O59" s="17" t="e">
        <f>VLOOKUP($A59,take1,15,FALSE)-#REF!</f>
        <v>#REF!</v>
      </c>
      <c r="P59" s="17" t="e">
        <f>VLOOKUP($A59,take1,16,FALSE)-#REF!</f>
        <v>#REF!</v>
      </c>
      <c r="Q59" s="17" t="e">
        <f>VLOOKUP($A59,take1,17,FALSE)-#REF!</f>
        <v>#REF!</v>
      </c>
      <c r="R59" s="17" t="e">
        <f>VLOOKUP($A59,take1,18,FALSE)-#REF!</f>
        <v>#REF!</v>
      </c>
      <c r="S59" s="17" t="e">
        <f>VLOOKUP($A59,take1,19,FALSE)-#REF!</f>
        <v>#REF!</v>
      </c>
    </row>
    <row r="60" spans="1:19" ht="12.75">
      <c r="A60" t="e">
        <f>#REF!</f>
        <v>#REF!</v>
      </c>
      <c r="B60" s="17" t="e">
        <f>VLOOKUP(A60,take1,2,FALSE)-#REF!</f>
        <v>#REF!</v>
      </c>
      <c r="C60" s="17" t="e">
        <f>VLOOKUP(A60,take1,3,FALSE)-#REF!</f>
        <v>#REF!</v>
      </c>
      <c r="D60" s="17" t="e">
        <f>VLOOKUP($A60,take1,4,FALSE)-#REF!</f>
        <v>#REF!</v>
      </c>
      <c r="E60" s="17" t="e">
        <f>VLOOKUP($A60,take1,5,FALSE)-#REF!</f>
        <v>#REF!</v>
      </c>
      <c r="F60" s="17" t="e">
        <f>VLOOKUP($A60,take1,6,FALSE)-#REF!</f>
        <v>#REF!</v>
      </c>
      <c r="G60" s="17" t="e">
        <f>VLOOKUP($A60,take1,7,FALSE)-#REF!</f>
        <v>#REF!</v>
      </c>
      <c r="H60" s="17" t="e">
        <f>VLOOKUP($A60,take1,8,FALSE)-#REF!</f>
        <v>#REF!</v>
      </c>
      <c r="I60" s="17" t="e">
        <f>VLOOKUP($A60,take1,9,FALSE)-#REF!</f>
        <v>#REF!</v>
      </c>
      <c r="J60" s="17" t="e">
        <f>VLOOKUP($A60,take1,10,FALSE)-#REF!</f>
        <v>#REF!</v>
      </c>
      <c r="K60" s="17" t="e">
        <f>VLOOKUP($A60,take1,11,FALSE)-#REF!</f>
        <v>#REF!</v>
      </c>
      <c r="L60" s="17" t="e">
        <f>VLOOKUP($A60,take1,12,FALSE)-#REF!</f>
        <v>#REF!</v>
      </c>
      <c r="M60" s="17" t="e">
        <f>VLOOKUP($A60,take1,13,FALSE)-#REF!</f>
        <v>#REF!</v>
      </c>
      <c r="N60" s="17" t="e">
        <f>VLOOKUP($A60,take1,14,FALSE)-#REF!</f>
        <v>#REF!</v>
      </c>
      <c r="O60" s="17" t="e">
        <f>VLOOKUP($A60,take1,15,FALSE)-#REF!</f>
        <v>#REF!</v>
      </c>
      <c r="P60" s="17" t="e">
        <f>VLOOKUP($A60,take1,16,FALSE)-#REF!</f>
        <v>#REF!</v>
      </c>
      <c r="Q60" s="17" t="e">
        <f>VLOOKUP($A60,take1,17,FALSE)-#REF!</f>
        <v>#REF!</v>
      </c>
      <c r="R60" s="17" t="e">
        <f>VLOOKUP($A60,take1,18,FALSE)-#REF!</f>
        <v>#REF!</v>
      </c>
      <c r="S60" s="17" t="e">
        <f>VLOOKUP($A60,take1,19,FALSE)-#REF!</f>
        <v>#REF!</v>
      </c>
    </row>
    <row r="61" spans="1:19" ht="12.75">
      <c r="A61" s="16" t="e">
        <f>#REF!</f>
        <v>#REF!</v>
      </c>
      <c r="B61" s="17" t="e">
        <f>VLOOKUP(A61,take1,2,FALSE)-#REF!</f>
        <v>#REF!</v>
      </c>
      <c r="C61" s="17" t="e">
        <f>VLOOKUP(A61,take1,3,FALSE)-#REF!</f>
        <v>#REF!</v>
      </c>
      <c r="D61" s="17" t="e">
        <f>VLOOKUP($A61,take1,4,FALSE)-#REF!</f>
        <v>#REF!</v>
      </c>
      <c r="E61" s="17" t="e">
        <f>VLOOKUP($A61,take1,5,FALSE)-#REF!</f>
        <v>#REF!</v>
      </c>
      <c r="F61" s="17" t="e">
        <f>VLOOKUP($A61,take1,6,FALSE)-#REF!</f>
        <v>#REF!</v>
      </c>
      <c r="G61" s="17" t="e">
        <f>VLOOKUP($A61,take1,7,FALSE)-#REF!</f>
        <v>#REF!</v>
      </c>
      <c r="H61" s="17" t="e">
        <f>VLOOKUP($A61,take1,8,FALSE)-#REF!</f>
        <v>#REF!</v>
      </c>
      <c r="I61" s="17" t="e">
        <f>VLOOKUP($A61,take1,9,FALSE)-#REF!</f>
        <v>#REF!</v>
      </c>
      <c r="J61" s="17" t="e">
        <f>VLOOKUP($A61,take1,10,FALSE)-#REF!</f>
        <v>#REF!</v>
      </c>
      <c r="K61" s="17" t="e">
        <f>VLOOKUP($A61,take1,11,FALSE)-#REF!</f>
        <v>#REF!</v>
      </c>
      <c r="L61" s="17" t="e">
        <f>VLOOKUP($A61,take1,12,FALSE)-#REF!</f>
        <v>#REF!</v>
      </c>
      <c r="M61" s="17" t="e">
        <f>VLOOKUP($A61,take1,13,FALSE)-#REF!</f>
        <v>#REF!</v>
      </c>
      <c r="N61" s="17" t="e">
        <f>VLOOKUP($A61,take1,14,FALSE)-#REF!</f>
        <v>#REF!</v>
      </c>
      <c r="O61" s="17" t="e">
        <f>VLOOKUP($A61,take1,15,FALSE)-#REF!</f>
        <v>#REF!</v>
      </c>
      <c r="P61" s="17" t="e">
        <f>VLOOKUP($A61,take1,16,FALSE)-#REF!</f>
        <v>#REF!</v>
      </c>
      <c r="Q61" s="17" t="e">
        <f>VLOOKUP($A61,take1,17,FALSE)-#REF!</f>
        <v>#REF!</v>
      </c>
      <c r="R61" s="17" t="e">
        <f>VLOOKUP($A61,take1,18,FALSE)-#REF!</f>
        <v>#REF!</v>
      </c>
      <c r="S61" s="17" t="e">
        <f>VLOOKUP($A61,take1,19,FALSE)-#REF!</f>
        <v>#REF!</v>
      </c>
    </row>
    <row r="62" spans="1:19" ht="12.75">
      <c r="A62" s="16" t="e">
        <f>#REF!</f>
        <v>#REF!</v>
      </c>
      <c r="B62" s="17" t="e">
        <f>VLOOKUP(A62,take1,2,FALSE)-#REF!</f>
        <v>#REF!</v>
      </c>
      <c r="C62" s="17" t="e">
        <f>VLOOKUP(A62,take1,3,FALSE)-#REF!</f>
        <v>#REF!</v>
      </c>
      <c r="D62" s="17" t="e">
        <f>VLOOKUP($A62,take1,4,FALSE)-#REF!</f>
        <v>#REF!</v>
      </c>
      <c r="E62" s="17" t="e">
        <f>VLOOKUP($A62,take1,5,FALSE)-#REF!</f>
        <v>#REF!</v>
      </c>
      <c r="F62" s="17" t="e">
        <f>VLOOKUP($A62,take1,6,FALSE)-#REF!</f>
        <v>#REF!</v>
      </c>
      <c r="G62" s="17" t="e">
        <f>VLOOKUP($A62,take1,7,FALSE)-#REF!</f>
        <v>#REF!</v>
      </c>
      <c r="H62" s="17" t="e">
        <f>VLOOKUP($A62,take1,8,FALSE)-#REF!</f>
        <v>#REF!</v>
      </c>
      <c r="I62" s="17" t="e">
        <f>VLOOKUP($A62,take1,9,FALSE)-#REF!</f>
        <v>#REF!</v>
      </c>
      <c r="J62" s="17" t="e">
        <f>VLOOKUP($A62,take1,10,FALSE)-#REF!</f>
        <v>#REF!</v>
      </c>
      <c r="K62" s="17" t="e">
        <f>VLOOKUP($A62,take1,11,FALSE)-#REF!</f>
        <v>#REF!</v>
      </c>
      <c r="L62" s="17" t="e">
        <f>VLOOKUP($A62,take1,12,FALSE)-#REF!</f>
        <v>#REF!</v>
      </c>
      <c r="M62" s="17" t="e">
        <f>VLOOKUP($A62,take1,13,FALSE)-#REF!</f>
        <v>#REF!</v>
      </c>
      <c r="N62" s="17" t="e">
        <f>VLOOKUP($A62,take1,14,FALSE)-#REF!</f>
        <v>#REF!</v>
      </c>
      <c r="O62" s="17" t="e">
        <f>VLOOKUP($A62,take1,15,FALSE)-#REF!</f>
        <v>#REF!</v>
      </c>
      <c r="P62" s="17" t="e">
        <f>VLOOKUP($A62,take1,16,FALSE)-#REF!</f>
        <v>#REF!</v>
      </c>
      <c r="Q62" s="17" t="e">
        <f>VLOOKUP($A62,take1,17,FALSE)-#REF!</f>
        <v>#REF!</v>
      </c>
      <c r="R62" s="17" t="e">
        <f>VLOOKUP($A62,take1,18,FALSE)-#REF!</f>
        <v>#REF!</v>
      </c>
      <c r="S62" s="17" t="e">
        <f>VLOOKUP($A62,take1,19,FALSE)-#REF!</f>
        <v>#REF!</v>
      </c>
    </row>
    <row r="63" spans="1:19" ht="12.75">
      <c r="A63" t="e">
        <f>#REF!</f>
        <v>#REF!</v>
      </c>
      <c r="B63" s="17" t="e">
        <f>VLOOKUP(A63,take1,2,FALSE)-#REF!</f>
        <v>#REF!</v>
      </c>
      <c r="C63" s="17" t="e">
        <f>VLOOKUP(A63,take1,3,FALSE)-#REF!</f>
        <v>#REF!</v>
      </c>
      <c r="D63" s="17" t="e">
        <f>VLOOKUP($A63,take1,4,FALSE)-#REF!</f>
        <v>#REF!</v>
      </c>
      <c r="E63" s="17" t="e">
        <f>VLOOKUP($A63,take1,5,FALSE)-#REF!</f>
        <v>#REF!</v>
      </c>
      <c r="F63" s="17" t="e">
        <f>VLOOKUP($A63,take1,6,FALSE)-#REF!</f>
        <v>#REF!</v>
      </c>
      <c r="G63" s="17" t="e">
        <f>VLOOKUP($A63,take1,7,FALSE)-#REF!</f>
        <v>#REF!</v>
      </c>
      <c r="H63" s="17" t="e">
        <f>VLOOKUP($A63,take1,8,FALSE)-#REF!</f>
        <v>#REF!</v>
      </c>
      <c r="I63" s="17" t="e">
        <f>VLOOKUP($A63,take1,9,FALSE)-#REF!</f>
        <v>#REF!</v>
      </c>
      <c r="J63" s="17" t="e">
        <f>VLOOKUP($A63,take1,10,FALSE)-#REF!</f>
        <v>#REF!</v>
      </c>
      <c r="K63" s="17" t="e">
        <f>VLOOKUP($A63,take1,11,FALSE)-#REF!</f>
        <v>#REF!</v>
      </c>
      <c r="L63" s="17" t="e">
        <f>VLOOKUP($A63,take1,12,FALSE)-#REF!</f>
        <v>#REF!</v>
      </c>
      <c r="M63" s="17" t="e">
        <f>VLOOKUP($A63,take1,13,FALSE)-#REF!</f>
        <v>#REF!</v>
      </c>
      <c r="N63" s="17" t="e">
        <f>VLOOKUP($A63,take1,14,FALSE)-#REF!</f>
        <v>#REF!</v>
      </c>
      <c r="O63" s="17" t="e">
        <f>VLOOKUP($A63,take1,15,FALSE)-#REF!</f>
        <v>#REF!</v>
      </c>
      <c r="P63" s="17" t="e">
        <f>VLOOKUP($A63,take1,16,FALSE)-#REF!</f>
        <v>#REF!</v>
      </c>
      <c r="Q63" s="17" t="e">
        <f>VLOOKUP($A63,take1,17,FALSE)-#REF!</f>
        <v>#REF!</v>
      </c>
      <c r="R63" s="17" t="e">
        <f>VLOOKUP($A63,take1,18,FALSE)-#REF!</f>
        <v>#REF!</v>
      </c>
      <c r="S63" s="17" t="e">
        <f>VLOOKUP($A63,take1,19,FALSE)-#REF!</f>
        <v>#REF!</v>
      </c>
    </row>
    <row r="64" spans="1:19" ht="12.75">
      <c r="A64" s="16" t="e">
        <f>#REF!</f>
        <v>#REF!</v>
      </c>
      <c r="B64" s="17" t="e">
        <f>VLOOKUP(A64,take1,2,FALSE)-#REF!</f>
        <v>#REF!</v>
      </c>
      <c r="C64" s="17" t="e">
        <f>VLOOKUP(A64,take1,3,FALSE)-#REF!</f>
        <v>#REF!</v>
      </c>
      <c r="D64" s="17" t="e">
        <f>VLOOKUP($A64,take1,4,FALSE)-#REF!</f>
        <v>#REF!</v>
      </c>
      <c r="E64" s="17" t="e">
        <f>VLOOKUP($A64,take1,5,FALSE)-#REF!</f>
        <v>#REF!</v>
      </c>
      <c r="F64" s="17" t="e">
        <f>VLOOKUP($A64,take1,6,FALSE)-#REF!</f>
        <v>#REF!</v>
      </c>
      <c r="G64" s="17" t="e">
        <f>VLOOKUP($A64,take1,7,FALSE)-#REF!</f>
        <v>#REF!</v>
      </c>
      <c r="H64" s="17" t="e">
        <f>VLOOKUP($A64,take1,8,FALSE)-#REF!</f>
        <v>#REF!</v>
      </c>
      <c r="I64" s="17" t="e">
        <f>VLOOKUP($A64,take1,9,FALSE)-#REF!</f>
        <v>#REF!</v>
      </c>
      <c r="J64" s="17" t="e">
        <f>VLOOKUP($A64,take1,10,FALSE)-#REF!</f>
        <v>#REF!</v>
      </c>
      <c r="K64" s="17" t="e">
        <f>VLOOKUP($A64,take1,11,FALSE)-#REF!</f>
        <v>#REF!</v>
      </c>
      <c r="L64" s="17" t="e">
        <f>VLOOKUP($A64,take1,12,FALSE)-#REF!</f>
        <v>#REF!</v>
      </c>
      <c r="M64" s="17" t="e">
        <f>VLOOKUP($A64,take1,13,FALSE)-#REF!</f>
        <v>#REF!</v>
      </c>
      <c r="N64" s="17" t="e">
        <f>VLOOKUP($A64,take1,14,FALSE)-#REF!</f>
        <v>#REF!</v>
      </c>
      <c r="O64" s="17" t="e">
        <f>VLOOKUP($A64,take1,15,FALSE)-#REF!</f>
        <v>#REF!</v>
      </c>
      <c r="P64" s="17" t="e">
        <f>VLOOKUP($A64,take1,16,FALSE)-#REF!</f>
        <v>#REF!</v>
      </c>
      <c r="Q64" s="17" t="e">
        <f>VLOOKUP($A64,take1,17,FALSE)-#REF!</f>
        <v>#REF!</v>
      </c>
      <c r="R64" s="17" t="e">
        <f>VLOOKUP($A64,take1,18,FALSE)-#REF!</f>
        <v>#REF!</v>
      </c>
      <c r="S64" s="17" t="e">
        <f>VLOOKUP($A64,take1,19,FALSE)-#REF!</f>
        <v>#REF!</v>
      </c>
    </row>
    <row r="65" spans="1:19" ht="12.75">
      <c r="A65" s="16" t="e">
        <f>#REF!</f>
        <v>#REF!</v>
      </c>
      <c r="B65" s="17" t="e">
        <f>VLOOKUP(A65,take1,2,FALSE)-#REF!</f>
        <v>#REF!</v>
      </c>
      <c r="C65" s="17" t="e">
        <f>VLOOKUP(A65,take1,3,FALSE)-#REF!</f>
        <v>#REF!</v>
      </c>
      <c r="D65" s="17" t="e">
        <f>VLOOKUP($A65,take1,4,FALSE)-#REF!</f>
        <v>#REF!</v>
      </c>
      <c r="E65" s="17" t="e">
        <f>VLOOKUP($A65,take1,5,FALSE)-#REF!</f>
        <v>#REF!</v>
      </c>
      <c r="F65" s="17" t="e">
        <f>VLOOKUP($A65,take1,6,FALSE)-#REF!</f>
        <v>#REF!</v>
      </c>
      <c r="G65" s="17" t="e">
        <f>VLOOKUP($A65,take1,7,FALSE)-#REF!</f>
        <v>#REF!</v>
      </c>
      <c r="H65" s="17" t="e">
        <f>VLOOKUP($A65,take1,8,FALSE)-#REF!</f>
        <v>#REF!</v>
      </c>
      <c r="I65" s="17" t="e">
        <f>VLOOKUP($A65,take1,9,FALSE)-#REF!</f>
        <v>#REF!</v>
      </c>
      <c r="J65" s="17" t="e">
        <f>VLOOKUP($A65,take1,10,FALSE)-#REF!</f>
        <v>#REF!</v>
      </c>
      <c r="K65" s="17" t="e">
        <f>VLOOKUP($A65,take1,11,FALSE)-#REF!</f>
        <v>#REF!</v>
      </c>
      <c r="L65" s="17" t="e">
        <f>VLOOKUP($A65,take1,12,FALSE)-#REF!</f>
        <v>#REF!</v>
      </c>
      <c r="M65" s="17" t="e">
        <f>VLOOKUP($A65,take1,13,FALSE)-#REF!</f>
        <v>#REF!</v>
      </c>
      <c r="N65" s="17" t="e">
        <f>VLOOKUP($A65,take1,14,FALSE)-#REF!</f>
        <v>#REF!</v>
      </c>
      <c r="O65" s="17" t="e">
        <f>VLOOKUP($A65,take1,15,FALSE)-#REF!</f>
        <v>#REF!</v>
      </c>
      <c r="P65" s="17" t="e">
        <f>VLOOKUP($A65,take1,16,FALSE)-#REF!</f>
        <v>#REF!</v>
      </c>
      <c r="Q65" s="17" t="e">
        <f>VLOOKUP($A65,take1,17,FALSE)-#REF!</f>
        <v>#REF!</v>
      </c>
      <c r="R65" s="17" t="e">
        <f>VLOOKUP($A65,take1,18,FALSE)-#REF!</f>
        <v>#REF!</v>
      </c>
      <c r="S65" s="17" t="e">
        <f>VLOOKUP($A65,take1,19,FALSE)-#REF!</f>
        <v>#REF!</v>
      </c>
    </row>
    <row r="66" spans="1:19" ht="12.75">
      <c r="A66" t="e">
        <f>#REF!</f>
        <v>#REF!</v>
      </c>
      <c r="B66" s="17" t="e">
        <f>VLOOKUP(A66,take1,2,FALSE)-#REF!</f>
        <v>#REF!</v>
      </c>
      <c r="C66" s="17" t="e">
        <f>VLOOKUP(A66,take1,3,FALSE)-#REF!</f>
        <v>#REF!</v>
      </c>
      <c r="D66" s="17" t="e">
        <f>VLOOKUP($A66,take1,4,FALSE)-#REF!</f>
        <v>#REF!</v>
      </c>
      <c r="E66" s="17" t="e">
        <f>VLOOKUP($A66,take1,5,FALSE)-#REF!</f>
        <v>#REF!</v>
      </c>
      <c r="F66" s="17" t="e">
        <f>VLOOKUP($A66,take1,6,FALSE)-#REF!</f>
        <v>#REF!</v>
      </c>
      <c r="G66" s="17" t="e">
        <f>VLOOKUP($A66,take1,7,FALSE)-#REF!</f>
        <v>#REF!</v>
      </c>
      <c r="H66" s="17" t="e">
        <f>VLOOKUP($A66,take1,8,FALSE)-#REF!</f>
        <v>#REF!</v>
      </c>
      <c r="I66" s="17" t="e">
        <f>VLOOKUP($A66,take1,9,FALSE)-#REF!</f>
        <v>#REF!</v>
      </c>
      <c r="J66" s="17" t="e">
        <f>VLOOKUP($A66,take1,10,FALSE)-#REF!</f>
        <v>#REF!</v>
      </c>
      <c r="K66" s="17" t="e">
        <f>VLOOKUP($A66,take1,11,FALSE)-#REF!</f>
        <v>#REF!</v>
      </c>
      <c r="L66" s="17" t="e">
        <f>VLOOKUP($A66,take1,12,FALSE)-#REF!</f>
        <v>#REF!</v>
      </c>
      <c r="M66" s="17" t="e">
        <f>VLOOKUP($A66,take1,13,FALSE)-#REF!</f>
        <v>#REF!</v>
      </c>
      <c r="N66" s="17" t="e">
        <f>VLOOKUP($A66,take1,14,FALSE)-#REF!</f>
        <v>#REF!</v>
      </c>
      <c r="O66" s="17" t="e">
        <f>VLOOKUP($A66,take1,15,FALSE)-#REF!</f>
        <v>#REF!</v>
      </c>
      <c r="P66" s="17" t="e">
        <f>VLOOKUP($A66,take1,16,FALSE)-#REF!</f>
        <v>#REF!</v>
      </c>
      <c r="Q66" s="17" t="e">
        <f>VLOOKUP($A66,take1,17,FALSE)-#REF!</f>
        <v>#REF!</v>
      </c>
      <c r="R66" s="17" t="e">
        <f>VLOOKUP($A66,take1,18,FALSE)-#REF!</f>
        <v>#REF!</v>
      </c>
      <c r="S66" s="17" t="e">
        <f>VLOOKUP($A66,take1,19,FALSE)-#REF!</f>
        <v>#REF!</v>
      </c>
    </row>
    <row r="67" spans="1:19" ht="12.75">
      <c r="A67" t="e">
        <f>#REF!</f>
        <v>#REF!</v>
      </c>
      <c r="B67" s="17" t="e">
        <f>VLOOKUP(A67,take1,2,FALSE)-#REF!</f>
        <v>#REF!</v>
      </c>
      <c r="C67" s="17" t="e">
        <f>VLOOKUP(A67,take1,3,FALSE)-#REF!</f>
        <v>#REF!</v>
      </c>
      <c r="D67" s="17" t="e">
        <f>VLOOKUP($A67,take1,4,FALSE)-#REF!</f>
        <v>#REF!</v>
      </c>
      <c r="E67" s="17" t="e">
        <f>VLOOKUP($A67,take1,5,FALSE)-#REF!</f>
        <v>#REF!</v>
      </c>
      <c r="F67" s="17" t="e">
        <f>VLOOKUP($A67,take1,6,FALSE)-#REF!</f>
        <v>#REF!</v>
      </c>
      <c r="G67" s="17" t="e">
        <f>VLOOKUP($A67,take1,7,FALSE)-#REF!</f>
        <v>#REF!</v>
      </c>
      <c r="H67" s="17" t="e">
        <f>VLOOKUP($A67,take1,8,FALSE)-#REF!</f>
        <v>#REF!</v>
      </c>
      <c r="I67" s="17" t="e">
        <f>VLOOKUP($A67,take1,9,FALSE)-#REF!</f>
        <v>#REF!</v>
      </c>
      <c r="J67" s="17" t="e">
        <f>VLOOKUP($A67,take1,10,FALSE)-#REF!</f>
        <v>#REF!</v>
      </c>
      <c r="K67" s="17" t="e">
        <f>VLOOKUP($A67,take1,11,FALSE)-#REF!</f>
        <v>#REF!</v>
      </c>
      <c r="L67" s="17" t="e">
        <f>VLOOKUP($A67,take1,12,FALSE)-#REF!</f>
        <v>#REF!</v>
      </c>
      <c r="M67" s="17" t="e">
        <f>VLOOKUP($A67,take1,13,FALSE)-#REF!</f>
        <v>#REF!</v>
      </c>
      <c r="N67" s="17" t="e">
        <f>VLOOKUP($A67,take1,14,FALSE)-#REF!</f>
        <v>#REF!</v>
      </c>
      <c r="O67" s="17" t="e">
        <f>VLOOKUP($A67,take1,15,FALSE)-#REF!</f>
        <v>#REF!</v>
      </c>
      <c r="P67" s="17" t="e">
        <f>VLOOKUP($A67,take1,16,FALSE)-#REF!</f>
        <v>#REF!</v>
      </c>
      <c r="Q67" s="17" t="e">
        <f>VLOOKUP($A67,take1,17,FALSE)-#REF!</f>
        <v>#REF!</v>
      </c>
      <c r="R67" s="17" t="e">
        <f>VLOOKUP($A67,take1,18,FALSE)-#REF!</f>
        <v>#REF!</v>
      </c>
      <c r="S67" s="17" t="e">
        <f>VLOOKUP($A67,take1,19,FALSE)-#REF!</f>
        <v>#REF!</v>
      </c>
    </row>
    <row r="68" spans="1:19" ht="12.75">
      <c r="A68" t="e">
        <f>#REF!</f>
        <v>#REF!</v>
      </c>
      <c r="B68" s="17" t="e">
        <f>VLOOKUP(A68,take1,2,FALSE)-#REF!</f>
        <v>#REF!</v>
      </c>
      <c r="C68" s="17" t="e">
        <f>VLOOKUP(A68,take1,3,FALSE)-#REF!</f>
        <v>#REF!</v>
      </c>
      <c r="D68" s="17" t="e">
        <f>VLOOKUP($A68,take1,4,FALSE)-#REF!</f>
        <v>#REF!</v>
      </c>
      <c r="E68" s="17" t="e">
        <f>VLOOKUP($A68,take1,5,FALSE)-#REF!</f>
        <v>#REF!</v>
      </c>
      <c r="F68" s="17" t="e">
        <f>VLOOKUP($A68,take1,6,FALSE)-#REF!</f>
        <v>#REF!</v>
      </c>
      <c r="G68" s="17" t="e">
        <f>VLOOKUP($A68,take1,7,FALSE)-#REF!</f>
        <v>#REF!</v>
      </c>
      <c r="H68" s="17" t="e">
        <f>VLOOKUP($A68,take1,8,FALSE)-#REF!</f>
        <v>#REF!</v>
      </c>
      <c r="I68" s="17" t="e">
        <f>VLOOKUP($A68,take1,9,FALSE)-#REF!</f>
        <v>#REF!</v>
      </c>
      <c r="J68" s="17" t="e">
        <f>VLOOKUP($A68,take1,10,FALSE)-#REF!</f>
        <v>#REF!</v>
      </c>
      <c r="K68" s="17" t="e">
        <f>VLOOKUP($A68,take1,11,FALSE)-#REF!</f>
        <v>#REF!</v>
      </c>
      <c r="L68" s="17" t="e">
        <f>VLOOKUP($A68,take1,12,FALSE)-#REF!</f>
        <v>#REF!</v>
      </c>
      <c r="M68" s="17" t="e">
        <f>VLOOKUP($A68,take1,13,FALSE)-#REF!</f>
        <v>#REF!</v>
      </c>
      <c r="N68" s="17" t="e">
        <f>VLOOKUP($A68,take1,14,FALSE)-#REF!</f>
        <v>#REF!</v>
      </c>
      <c r="O68" s="17" t="e">
        <f>VLOOKUP($A68,take1,15,FALSE)-#REF!</f>
        <v>#REF!</v>
      </c>
      <c r="P68" s="17" t="e">
        <f>VLOOKUP($A68,take1,16,FALSE)-#REF!</f>
        <v>#REF!</v>
      </c>
      <c r="Q68" s="17" t="e">
        <f>VLOOKUP($A68,take1,17,FALSE)-#REF!</f>
        <v>#REF!</v>
      </c>
      <c r="R68" s="17" t="e">
        <f>VLOOKUP($A68,take1,18,FALSE)-#REF!</f>
        <v>#REF!</v>
      </c>
      <c r="S68" s="17" t="e">
        <f>VLOOKUP($A68,take1,19,FALSE)-#REF!</f>
        <v>#REF!</v>
      </c>
    </row>
    <row r="69" spans="1:19" ht="12.75">
      <c r="A69" t="e">
        <f>#REF!</f>
        <v>#REF!</v>
      </c>
      <c r="B69" s="17" t="e">
        <f>VLOOKUP(A69,take1,2,FALSE)-#REF!</f>
        <v>#REF!</v>
      </c>
      <c r="C69" s="17" t="e">
        <f>VLOOKUP(A69,take1,3,FALSE)-#REF!</f>
        <v>#REF!</v>
      </c>
      <c r="D69" s="17" t="e">
        <f>VLOOKUP($A69,take1,4,FALSE)-#REF!</f>
        <v>#REF!</v>
      </c>
      <c r="E69" s="17" t="e">
        <f>VLOOKUP($A69,take1,5,FALSE)-#REF!</f>
        <v>#REF!</v>
      </c>
      <c r="F69" s="17" t="e">
        <f>VLOOKUP($A69,take1,6,FALSE)-#REF!</f>
        <v>#REF!</v>
      </c>
      <c r="G69" s="17" t="e">
        <f>VLOOKUP($A69,take1,7,FALSE)-#REF!</f>
        <v>#REF!</v>
      </c>
      <c r="H69" s="17" t="e">
        <f>VLOOKUP($A69,take1,8,FALSE)-#REF!</f>
        <v>#REF!</v>
      </c>
      <c r="I69" s="17" t="e">
        <f>VLOOKUP($A69,take1,9,FALSE)-#REF!</f>
        <v>#REF!</v>
      </c>
      <c r="J69" s="17" t="e">
        <f>VLOOKUP($A69,take1,10,FALSE)-#REF!</f>
        <v>#REF!</v>
      </c>
      <c r="K69" s="17" t="e">
        <f>VLOOKUP($A69,take1,11,FALSE)-#REF!</f>
        <v>#REF!</v>
      </c>
      <c r="L69" s="17" t="e">
        <f>VLOOKUP($A69,take1,12,FALSE)-#REF!</f>
        <v>#REF!</v>
      </c>
      <c r="M69" s="17" t="e">
        <f>VLOOKUP($A69,take1,13,FALSE)-#REF!</f>
        <v>#REF!</v>
      </c>
      <c r="N69" s="17" t="e">
        <f>VLOOKUP($A69,take1,14,FALSE)-#REF!</f>
        <v>#REF!</v>
      </c>
      <c r="O69" s="17" t="e">
        <f>VLOOKUP($A69,take1,15,FALSE)-#REF!</f>
        <v>#REF!</v>
      </c>
      <c r="P69" s="17" t="e">
        <f>VLOOKUP($A69,take1,16,FALSE)-#REF!</f>
        <v>#REF!</v>
      </c>
      <c r="Q69" s="17" t="e">
        <f>VLOOKUP($A69,take1,17,FALSE)-#REF!</f>
        <v>#REF!</v>
      </c>
      <c r="R69" s="17" t="e">
        <f>VLOOKUP($A69,take1,18,FALSE)-#REF!</f>
        <v>#REF!</v>
      </c>
      <c r="S69" s="17" t="e">
        <f>VLOOKUP($A69,take1,19,FALSE)-#REF!</f>
        <v>#REF!</v>
      </c>
    </row>
    <row r="70" spans="1:19" ht="12.75">
      <c r="A70" t="e">
        <f>#REF!</f>
        <v>#REF!</v>
      </c>
      <c r="B70" s="17" t="e">
        <f>VLOOKUP(A70,take1,2,FALSE)-#REF!</f>
        <v>#REF!</v>
      </c>
      <c r="C70" s="17" t="e">
        <f>VLOOKUP(A70,take1,3,FALSE)-#REF!</f>
        <v>#REF!</v>
      </c>
      <c r="D70" s="17" t="e">
        <f>VLOOKUP($A70,take1,4,FALSE)-#REF!</f>
        <v>#REF!</v>
      </c>
      <c r="E70" s="17" t="e">
        <f>VLOOKUP($A70,take1,5,FALSE)-#REF!</f>
        <v>#REF!</v>
      </c>
      <c r="F70" s="17" t="e">
        <f>VLOOKUP($A70,take1,6,FALSE)-#REF!</f>
        <v>#REF!</v>
      </c>
      <c r="G70" s="17" t="e">
        <f>VLOOKUP($A70,take1,7,FALSE)-#REF!</f>
        <v>#REF!</v>
      </c>
      <c r="H70" s="17" t="e">
        <f>VLOOKUP($A70,take1,8,FALSE)-#REF!</f>
        <v>#REF!</v>
      </c>
      <c r="I70" s="17" t="e">
        <f>VLOOKUP($A70,take1,9,FALSE)-#REF!</f>
        <v>#REF!</v>
      </c>
      <c r="J70" s="17" t="e">
        <f>VLOOKUP($A70,take1,10,FALSE)-#REF!</f>
        <v>#REF!</v>
      </c>
      <c r="K70" s="17" t="e">
        <f>VLOOKUP($A70,take1,11,FALSE)-#REF!</f>
        <v>#REF!</v>
      </c>
      <c r="L70" s="17" t="e">
        <f>VLOOKUP($A70,take1,12,FALSE)-#REF!</f>
        <v>#REF!</v>
      </c>
      <c r="M70" s="17" t="e">
        <f>VLOOKUP($A70,take1,13,FALSE)-#REF!</f>
        <v>#REF!</v>
      </c>
      <c r="N70" s="17" t="e">
        <f>VLOOKUP($A70,take1,14,FALSE)-#REF!</f>
        <v>#REF!</v>
      </c>
      <c r="O70" s="17" t="e">
        <f>VLOOKUP($A70,take1,15,FALSE)-#REF!</f>
        <v>#REF!</v>
      </c>
      <c r="P70" s="17" t="e">
        <f>VLOOKUP($A70,take1,16,FALSE)-#REF!</f>
        <v>#REF!</v>
      </c>
      <c r="Q70" s="17" t="e">
        <f>VLOOKUP($A70,take1,17,FALSE)-#REF!</f>
        <v>#REF!</v>
      </c>
      <c r="R70" s="17" t="e">
        <f>VLOOKUP($A70,take1,18,FALSE)-#REF!</f>
        <v>#REF!</v>
      </c>
      <c r="S70" s="17" t="e">
        <f>VLOOKUP($A70,take1,19,FALSE)-#REF!</f>
        <v>#REF!</v>
      </c>
    </row>
    <row r="71" spans="1:19" ht="12.75">
      <c r="A71" s="16" t="e">
        <f>#REF!</f>
        <v>#REF!</v>
      </c>
      <c r="B71" s="17" t="e">
        <f>VLOOKUP(A71,take1,2,FALSE)-#REF!</f>
        <v>#REF!</v>
      </c>
      <c r="C71" s="17" t="e">
        <f>VLOOKUP(A71,take1,3,FALSE)-#REF!</f>
        <v>#REF!</v>
      </c>
      <c r="D71" s="17" t="e">
        <f>VLOOKUP($A71,take1,4,FALSE)-#REF!</f>
        <v>#REF!</v>
      </c>
      <c r="E71" s="17" t="e">
        <f>VLOOKUP($A71,take1,5,FALSE)-#REF!</f>
        <v>#REF!</v>
      </c>
      <c r="F71" s="17" t="e">
        <f>VLOOKUP($A71,take1,6,FALSE)-#REF!</f>
        <v>#REF!</v>
      </c>
      <c r="G71" s="17" t="e">
        <f>VLOOKUP($A71,take1,7,FALSE)-#REF!</f>
        <v>#REF!</v>
      </c>
      <c r="H71" s="17" t="e">
        <f>VLOOKUP($A71,take1,8,FALSE)-#REF!</f>
        <v>#REF!</v>
      </c>
      <c r="I71" s="17" t="e">
        <f>VLOOKUP($A71,take1,9,FALSE)-#REF!</f>
        <v>#REF!</v>
      </c>
      <c r="J71" s="17" t="e">
        <f>VLOOKUP($A71,take1,10,FALSE)-#REF!</f>
        <v>#REF!</v>
      </c>
      <c r="K71" s="17" t="e">
        <f>VLOOKUP($A71,take1,11,FALSE)-#REF!</f>
        <v>#REF!</v>
      </c>
      <c r="L71" s="17" t="e">
        <f>VLOOKUP($A71,take1,12,FALSE)-#REF!</f>
        <v>#REF!</v>
      </c>
      <c r="M71" s="17" t="e">
        <f>VLOOKUP($A71,take1,13,FALSE)-#REF!</f>
        <v>#REF!</v>
      </c>
      <c r="N71" s="17" t="e">
        <f>VLOOKUP($A71,take1,14,FALSE)-#REF!</f>
        <v>#REF!</v>
      </c>
      <c r="O71" s="17" t="e">
        <f>VLOOKUP($A71,take1,15,FALSE)-#REF!</f>
        <v>#REF!</v>
      </c>
      <c r="P71" s="17" t="e">
        <f>VLOOKUP($A71,take1,16,FALSE)-#REF!</f>
        <v>#REF!</v>
      </c>
      <c r="Q71" s="17" t="e">
        <f>VLOOKUP($A71,take1,17,FALSE)-#REF!</f>
        <v>#REF!</v>
      </c>
      <c r="R71" s="17" t="e">
        <f>VLOOKUP($A71,take1,18,FALSE)-#REF!</f>
        <v>#REF!</v>
      </c>
      <c r="S71" s="17" t="e">
        <f>VLOOKUP($A71,take1,19,FALSE)-#REF!</f>
        <v>#REF!</v>
      </c>
    </row>
    <row r="72" spans="1:19" ht="12.75">
      <c r="A72" s="16" t="e">
        <f>#REF!</f>
        <v>#REF!</v>
      </c>
      <c r="B72" s="17" t="e">
        <f>VLOOKUP(A72,take1,2,FALSE)-#REF!</f>
        <v>#REF!</v>
      </c>
      <c r="C72" s="17" t="e">
        <f>VLOOKUP(A72,take1,3,FALSE)-#REF!</f>
        <v>#REF!</v>
      </c>
      <c r="D72" s="17" t="e">
        <f>VLOOKUP($A72,take1,4,FALSE)-#REF!</f>
        <v>#REF!</v>
      </c>
      <c r="E72" s="17" t="e">
        <f>VLOOKUP($A72,take1,5,FALSE)-#REF!</f>
        <v>#REF!</v>
      </c>
      <c r="F72" s="17" t="e">
        <f>VLOOKUP($A72,take1,6,FALSE)-#REF!</f>
        <v>#REF!</v>
      </c>
      <c r="G72" s="17" t="e">
        <f>VLOOKUP($A72,take1,7,FALSE)-#REF!</f>
        <v>#REF!</v>
      </c>
      <c r="H72" s="17" t="e">
        <f>VLOOKUP($A72,take1,8,FALSE)-#REF!</f>
        <v>#REF!</v>
      </c>
      <c r="I72" s="17" t="e">
        <f>VLOOKUP($A72,take1,9,FALSE)-#REF!</f>
        <v>#REF!</v>
      </c>
      <c r="J72" s="17" t="e">
        <f>VLOOKUP($A72,take1,10,FALSE)-#REF!</f>
        <v>#REF!</v>
      </c>
      <c r="K72" s="17" t="e">
        <f>VLOOKUP($A72,take1,11,FALSE)-#REF!</f>
        <v>#REF!</v>
      </c>
      <c r="L72" s="17" t="e">
        <f>VLOOKUP($A72,take1,12,FALSE)-#REF!</f>
        <v>#REF!</v>
      </c>
      <c r="M72" s="17" t="e">
        <f>VLOOKUP($A72,take1,13,FALSE)-#REF!</f>
        <v>#REF!</v>
      </c>
      <c r="N72" s="17" t="e">
        <f>VLOOKUP($A72,take1,14,FALSE)-#REF!</f>
        <v>#REF!</v>
      </c>
      <c r="O72" s="17" t="e">
        <f>VLOOKUP($A72,take1,15,FALSE)-#REF!</f>
        <v>#REF!</v>
      </c>
      <c r="P72" s="17" t="e">
        <f>VLOOKUP($A72,take1,16,FALSE)-#REF!</f>
        <v>#REF!</v>
      </c>
      <c r="Q72" s="17" t="e">
        <f>VLOOKUP($A72,take1,17,FALSE)-#REF!</f>
        <v>#REF!</v>
      </c>
      <c r="R72" s="17" t="e">
        <f>VLOOKUP($A72,take1,18,FALSE)-#REF!</f>
        <v>#REF!</v>
      </c>
      <c r="S72" s="17" t="e">
        <f>VLOOKUP($A72,take1,19,FALSE)-#REF!</f>
        <v>#REF!</v>
      </c>
    </row>
    <row r="73" spans="1:19" ht="12.75">
      <c r="A73" t="e">
        <f>#REF!</f>
        <v>#REF!</v>
      </c>
      <c r="B73" s="17" t="e">
        <f>VLOOKUP(A73,take1,2,FALSE)-#REF!</f>
        <v>#REF!</v>
      </c>
      <c r="C73" s="17" t="e">
        <f>VLOOKUP(A73,take1,3,FALSE)-#REF!</f>
        <v>#REF!</v>
      </c>
      <c r="D73" s="17" t="e">
        <f>VLOOKUP($A73,take1,4,FALSE)-#REF!</f>
        <v>#REF!</v>
      </c>
      <c r="E73" s="17" t="e">
        <f>VLOOKUP($A73,take1,5,FALSE)-#REF!</f>
        <v>#REF!</v>
      </c>
      <c r="F73" s="17" t="e">
        <f>VLOOKUP($A73,take1,6,FALSE)-#REF!</f>
        <v>#REF!</v>
      </c>
      <c r="G73" s="17" t="e">
        <f>VLOOKUP($A73,take1,7,FALSE)-#REF!</f>
        <v>#REF!</v>
      </c>
      <c r="H73" s="17" t="e">
        <f>VLOOKUP($A73,take1,8,FALSE)-#REF!</f>
        <v>#REF!</v>
      </c>
      <c r="I73" s="17" t="e">
        <f>VLOOKUP($A73,take1,9,FALSE)-#REF!</f>
        <v>#REF!</v>
      </c>
      <c r="J73" s="17" t="e">
        <f>VLOOKUP($A73,take1,10,FALSE)-#REF!</f>
        <v>#REF!</v>
      </c>
      <c r="K73" s="17" t="e">
        <f>VLOOKUP($A73,take1,11,FALSE)-#REF!</f>
        <v>#REF!</v>
      </c>
      <c r="L73" s="17" t="e">
        <f>VLOOKUP($A73,take1,12,FALSE)-#REF!</f>
        <v>#REF!</v>
      </c>
      <c r="M73" s="17" t="e">
        <f>VLOOKUP($A73,take1,13,FALSE)-#REF!</f>
        <v>#REF!</v>
      </c>
      <c r="N73" s="17" t="e">
        <f>VLOOKUP($A73,take1,14,FALSE)-#REF!</f>
        <v>#REF!</v>
      </c>
      <c r="O73" s="17" t="e">
        <f>VLOOKUP($A73,take1,15,FALSE)-#REF!</f>
        <v>#REF!</v>
      </c>
      <c r="P73" s="17" t="e">
        <f>VLOOKUP($A73,take1,16,FALSE)-#REF!</f>
        <v>#REF!</v>
      </c>
      <c r="Q73" s="17" t="e">
        <f>VLOOKUP($A73,take1,17,FALSE)-#REF!</f>
        <v>#REF!</v>
      </c>
      <c r="R73" s="17" t="e">
        <f>VLOOKUP($A73,take1,18,FALSE)-#REF!</f>
        <v>#REF!</v>
      </c>
      <c r="S73" s="17" t="e">
        <f>VLOOKUP($A73,take1,19,FALSE)-#REF!</f>
        <v>#REF!</v>
      </c>
    </row>
    <row r="74" spans="1:19" ht="12.75">
      <c r="A74" t="e">
        <f>#REF!</f>
        <v>#REF!</v>
      </c>
      <c r="B74" s="17" t="e">
        <f>VLOOKUP(A74,take1,2,FALSE)-#REF!</f>
        <v>#REF!</v>
      </c>
      <c r="C74" s="17" t="e">
        <f>VLOOKUP(A74,take1,3,FALSE)-#REF!</f>
        <v>#REF!</v>
      </c>
      <c r="D74" s="17" t="e">
        <f>VLOOKUP($A74,take1,4,FALSE)-#REF!</f>
        <v>#REF!</v>
      </c>
      <c r="E74" s="17" t="e">
        <f>VLOOKUP($A74,take1,5,FALSE)-#REF!</f>
        <v>#REF!</v>
      </c>
      <c r="F74" s="17" t="e">
        <f>VLOOKUP($A74,take1,6,FALSE)-#REF!</f>
        <v>#REF!</v>
      </c>
      <c r="G74" s="17" t="e">
        <f>VLOOKUP($A74,take1,7,FALSE)-#REF!</f>
        <v>#REF!</v>
      </c>
      <c r="H74" s="17" t="e">
        <f>VLOOKUP($A74,take1,8,FALSE)-#REF!</f>
        <v>#REF!</v>
      </c>
      <c r="I74" s="17" t="e">
        <f>VLOOKUP($A74,take1,9,FALSE)-#REF!</f>
        <v>#REF!</v>
      </c>
      <c r="J74" s="17" t="e">
        <f>VLOOKUP($A74,take1,10,FALSE)-#REF!</f>
        <v>#REF!</v>
      </c>
      <c r="K74" s="17" t="e">
        <f>VLOOKUP($A74,take1,11,FALSE)-#REF!</f>
        <v>#REF!</v>
      </c>
      <c r="L74" s="17" t="e">
        <f>VLOOKUP($A74,take1,12,FALSE)-#REF!</f>
        <v>#REF!</v>
      </c>
      <c r="M74" s="17" t="e">
        <f>VLOOKUP($A74,take1,13,FALSE)-#REF!</f>
        <v>#REF!</v>
      </c>
      <c r="N74" s="17" t="e">
        <f>VLOOKUP($A74,take1,14,FALSE)-#REF!</f>
        <v>#REF!</v>
      </c>
      <c r="O74" s="17" t="e">
        <f>VLOOKUP($A74,take1,15,FALSE)-#REF!</f>
        <v>#REF!</v>
      </c>
      <c r="P74" s="17" t="e">
        <f>VLOOKUP($A74,take1,16,FALSE)-#REF!</f>
        <v>#REF!</v>
      </c>
      <c r="Q74" s="17" t="e">
        <f>VLOOKUP($A74,take1,17,FALSE)-#REF!</f>
        <v>#REF!</v>
      </c>
      <c r="R74" s="17" t="e">
        <f>VLOOKUP($A74,take1,18,FALSE)-#REF!</f>
        <v>#REF!</v>
      </c>
      <c r="S74" s="17" t="e">
        <f>VLOOKUP($A74,take1,19,FALSE)-#REF!</f>
        <v>#REF!</v>
      </c>
    </row>
    <row r="75" spans="1:19" ht="12.75">
      <c r="A75" s="16" t="e">
        <f>#REF!</f>
        <v>#REF!</v>
      </c>
      <c r="B75" s="17" t="e">
        <f>VLOOKUP(A75,take1,2,FALSE)-#REF!</f>
        <v>#REF!</v>
      </c>
      <c r="C75" s="17" t="e">
        <f>VLOOKUP(A75,take1,3,FALSE)-#REF!</f>
        <v>#REF!</v>
      </c>
      <c r="D75" s="17" t="e">
        <f>VLOOKUP($A75,take1,4,FALSE)-#REF!</f>
        <v>#REF!</v>
      </c>
      <c r="E75" s="17" t="e">
        <f>VLOOKUP($A75,take1,5,FALSE)-#REF!</f>
        <v>#REF!</v>
      </c>
      <c r="F75" s="17" t="e">
        <f>VLOOKUP($A75,take1,6,FALSE)-#REF!</f>
        <v>#REF!</v>
      </c>
      <c r="G75" s="17" t="e">
        <f>VLOOKUP($A75,take1,7,FALSE)-#REF!</f>
        <v>#REF!</v>
      </c>
      <c r="H75" s="17" t="e">
        <f>VLOOKUP($A75,take1,8,FALSE)-#REF!</f>
        <v>#REF!</v>
      </c>
      <c r="I75" s="17" t="e">
        <f>VLOOKUP($A75,take1,9,FALSE)-#REF!</f>
        <v>#REF!</v>
      </c>
      <c r="J75" s="17" t="e">
        <f>VLOOKUP($A75,take1,10,FALSE)-#REF!</f>
        <v>#REF!</v>
      </c>
      <c r="K75" s="17" t="e">
        <f>VLOOKUP($A75,take1,11,FALSE)-#REF!</f>
        <v>#REF!</v>
      </c>
      <c r="L75" s="17" t="e">
        <f>VLOOKUP($A75,take1,12,FALSE)-#REF!</f>
        <v>#REF!</v>
      </c>
      <c r="M75" s="17" t="e">
        <f>VLOOKUP($A75,take1,13,FALSE)-#REF!</f>
        <v>#REF!</v>
      </c>
      <c r="N75" s="17" t="e">
        <f>VLOOKUP($A75,take1,14,FALSE)-#REF!</f>
        <v>#REF!</v>
      </c>
      <c r="O75" s="17" t="e">
        <f>VLOOKUP($A75,take1,15,FALSE)-#REF!</f>
        <v>#REF!</v>
      </c>
      <c r="P75" s="17" t="e">
        <f>VLOOKUP($A75,take1,16,FALSE)-#REF!</f>
        <v>#REF!</v>
      </c>
      <c r="Q75" s="17" t="e">
        <f>VLOOKUP($A75,take1,17,FALSE)-#REF!</f>
        <v>#REF!</v>
      </c>
      <c r="R75" s="17" t="e">
        <f>VLOOKUP($A75,take1,18,FALSE)-#REF!</f>
        <v>#REF!</v>
      </c>
      <c r="S75" s="17" t="e">
        <f>VLOOKUP($A75,take1,19,FALSE)-#REF!</f>
        <v>#REF!</v>
      </c>
    </row>
    <row r="76" spans="1:19" ht="12.75">
      <c r="A76" s="16" t="e">
        <f>#REF!</f>
        <v>#REF!</v>
      </c>
      <c r="B76" s="17" t="e">
        <f>VLOOKUP(A76,take1,2,FALSE)-#REF!</f>
        <v>#REF!</v>
      </c>
      <c r="C76" s="17" t="e">
        <f>VLOOKUP(A76,take1,3,FALSE)-#REF!</f>
        <v>#REF!</v>
      </c>
      <c r="D76" s="17" t="e">
        <f>VLOOKUP($A76,take1,4,FALSE)-#REF!</f>
        <v>#REF!</v>
      </c>
      <c r="E76" s="17" t="e">
        <f>VLOOKUP($A76,take1,5,FALSE)-#REF!</f>
        <v>#REF!</v>
      </c>
      <c r="F76" s="17" t="e">
        <f>VLOOKUP($A76,take1,6,FALSE)-#REF!</f>
        <v>#REF!</v>
      </c>
      <c r="G76" s="17" t="e">
        <f>VLOOKUP($A76,take1,7,FALSE)-#REF!</f>
        <v>#REF!</v>
      </c>
      <c r="H76" s="17" t="e">
        <f>VLOOKUP($A76,take1,8,FALSE)-#REF!</f>
        <v>#REF!</v>
      </c>
      <c r="I76" s="17" t="e">
        <f>VLOOKUP($A76,take1,9,FALSE)-#REF!</f>
        <v>#REF!</v>
      </c>
      <c r="J76" s="17" t="e">
        <f>VLOOKUP($A76,take1,10,FALSE)-#REF!</f>
        <v>#REF!</v>
      </c>
      <c r="K76" s="17" t="e">
        <f>VLOOKUP($A76,take1,11,FALSE)-#REF!</f>
        <v>#REF!</v>
      </c>
      <c r="L76" s="17" t="e">
        <f>VLOOKUP($A76,take1,12,FALSE)-#REF!</f>
        <v>#REF!</v>
      </c>
      <c r="M76" s="17" t="e">
        <f>VLOOKUP($A76,take1,13,FALSE)-#REF!</f>
        <v>#REF!</v>
      </c>
      <c r="N76" s="17" t="e">
        <f>VLOOKUP($A76,take1,14,FALSE)-#REF!</f>
        <v>#REF!</v>
      </c>
      <c r="O76" s="17" t="e">
        <f>VLOOKUP($A76,take1,15,FALSE)-#REF!</f>
        <v>#REF!</v>
      </c>
      <c r="P76" s="17" t="e">
        <f>VLOOKUP($A76,take1,16,FALSE)-#REF!</f>
        <v>#REF!</v>
      </c>
      <c r="Q76" s="17" t="e">
        <f>VLOOKUP($A76,take1,17,FALSE)-#REF!</f>
        <v>#REF!</v>
      </c>
      <c r="R76" s="17" t="e">
        <f>VLOOKUP($A76,take1,18,FALSE)-#REF!</f>
        <v>#REF!</v>
      </c>
      <c r="S76" s="17" t="e">
        <f>VLOOKUP($A76,take1,19,FALSE)-#REF!</f>
        <v>#REF!</v>
      </c>
    </row>
    <row r="77" spans="1:19" ht="12.75">
      <c r="A77" t="e">
        <f>#REF!</f>
        <v>#REF!</v>
      </c>
      <c r="B77" s="17" t="e">
        <f>VLOOKUP(A77,take1,2,FALSE)-#REF!</f>
        <v>#REF!</v>
      </c>
      <c r="C77" s="17" t="e">
        <f>VLOOKUP(A77,take1,3,FALSE)-#REF!</f>
        <v>#REF!</v>
      </c>
      <c r="D77" s="17" t="e">
        <f>VLOOKUP($A77,take1,4,FALSE)-#REF!</f>
        <v>#REF!</v>
      </c>
      <c r="E77" s="17" t="e">
        <f>VLOOKUP($A77,take1,5,FALSE)-#REF!</f>
        <v>#REF!</v>
      </c>
      <c r="F77" s="17" t="e">
        <f>VLOOKUP($A77,take1,6,FALSE)-#REF!</f>
        <v>#REF!</v>
      </c>
      <c r="G77" s="17" t="e">
        <f>VLOOKUP($A77,take1,7,FALSE)-#REF!</f>
        <v>#REF!</v>
      </c>
      <c r="H77" s="17" t="e">
        <f>VLOOKUP($A77,take1,8,FALSE)-#REF!</f>
        <v>#REF!</v>
      </c>
      <c r="I77" s="17" t="e">
        <f>VLOOKUP($A77,take1,9,FALSE)-#REF!</f>
        <v>#REF!</v>
      </c>
      <c r="J77" s="17" t="e">
        <f>VLOOKUP($A77,take1,10,FALSE)-#REF!</f>
        <v>#REF!</v>
      </c>
      <c r="K77" s="17" t="e">
        <f>VLOOKUP($A77,take1,11,FALSE)-#REF!</f>
        <v>#REF!</v>
      </c>
      <c r="L77" s="17" t="e">
        <f>VLOOKUP($A77,take1,12,FALSE)-#REF!</f>
        <v>#REF!</v>
      </c>
      <c r="M77" s="17" t="e">
        <f>VLOOKUP($A77,take1,13,FALSE)-#REF!</f>
        <v>#REF!</v>
      </c>
      <c r="N77" s="17" t="e">
        <f>VLOOKUP($A77,take1,14,FALSE)-#REF!</f>
        <v>#REF!</v>
      </c>
      <c r="O77" s="17" t="e">
        <f>VLOOKUP($A77,take1,15,FALSE)-#REF!</f>
        <v>#REF!</v>
      </c>
      <c r="P77" s="17" t="e">
        <f>VLOOKUP($A77,take1,16,FALSE)-#REF!</f>
        <v>#REF!</v>
      </c>
      <c r="Q77" s="17" t="e">
        <f>VLOOKUP($A77,take1,17,FALSE)-#REF!</f>
        <v>#REF!</v>
      </c>
      <c r="R77" s="17" t="e">
        <f>VLOOKUP($A77,take1,18,FALSE)-#REF!</f>
        <v>#REF!</v>
      </c>
      <c r="S77" s="17" t="e">
        <f>VLOOKUP($A77,take1,19,FALSE)-#REF!</f>
        <v>#REF!</v>
      </c>
    </row>
    <row r="78" spans="1:19" ht="12.75">
      <c r="A78" t="e">
        <f>#REF!</f>
        <v>#REF!</v>
      </c>
      <c r="B78" s="17" t="e">
        <f>VLOOKUP(A78,take1,2,FALSE)-#REF!</f>
        <v>#REF!</v>
      </c>
      <c r="C78" s="17" t="e">
        <f>VLOOKUP(A78,take1,3,FALSE)-#REF!</f>
        <v>#REF!</v>
      </c>
      <c r="D78" s="17" t="e">
        <f>VLOOKUP($A78,take1,4,FALSE)-#REF!</f>
        <v>#REF!</v>
      </c>
      <c r="E78" s="17" t="e">
        <f>VLOOKUP($A78,take1,5,FALSE)-#REF!</f>
        <v>#REF!</v>
      </c>
      <c r="F78" s="17" t="e">
        <f>VLOOKUP($A78,take1,6,FALSE)-#REF!</f>
        <v>#REF!</v>
      </c>
      <c r="G78" s="17" t="e">
        <f>VLOOKUP($A78,take1,7,FALSE)-#REF!</f>
        <v>#REF!</v>
      </c>
      <c r="H78" s="17" t="e">
        <f>VLOOKUP($A78,take1,8,FALSE)-#REF!</f>
        <v>#REF!</v>
      </c>
      <c r="I78" s="17" t="e">
        <f>VLOOKUP($A78,take1,9,FALSE)-#REF!</f>
        <v>#REF!</v>
      </c>
      <c r="J78" s="17" t="e">
        <f>VLOOKUP($A78,take1,10,FALSE)-#REF!</f>
        <v>#REF!</v>
      </c>
      <c r="K78" s="17" t="e">
        <f>VLOOKUP($A78,take1,11,FALSE)-#REF!</f>
        <v>#REF!</v>
      </c>
      <c r="L78" s="17" t="e">
        <f>VLOOKUP($A78,take1,12,FALSE)-#REF!</f>
        <v>#REF!</v>
      </c>
      <c r="M78" s="17" t="e">
        <f>VLOOKUP($A78,take1,13,FALSE)-#REF!</f>
        <v>#REF!</v>
      </c>
      <c r="N78" s="17" t="e">
        <f>VLOOKUP($A78,take1,14,FALSE)-#REF!</f>
        <v>#REF!</v>
      </c>
      <c r="O78" s="17" t="e">
        <f>VLOOKUP($A78,take1,15,FALSE)-#REF!</f>
        <v>#REF!</v>
      </c>
      <c r="P78" s="17" t="e">
        <f>VLOOKUP($A78,take1,16,FALSE)-#REF!</f>
        <v>#REF!</v>
      </c>
      <c r="Q78" s="17" t="e">
        <f>VLOOKUP($A78,take1,17,FALSE)-#REF!</f>
        <v>#REF!</v>
      </c>
      <c r="R78" s="17" t="e">
        <f>VLOOKUP($A78,take1,18,FALSE)-#REF!</f>
        <v>#REF!</v>
      </c>
      <c r="S78" s="17" t="e">
        <f>VLOOKUP($A78,take1,19,FALSE)-#REF!</f>
        <v>#REF!</v>
      </c>
    </row>
    <row r="79" spans="1:19" ht="12.75">
      <c r="A79" t="e">
        <f>#REF!</f>
        <v>#REF!</v>
      </c>
      <c r="B79" s="17" t="e">
        <f>VLOOKUP(A79,take1,2,FALSE)-#REF!</f>
        <v>#REF!</v>
      </c>
      <c r="C79" s="17" t="e">
        <f>VLOOKUP(A79,take1,3,FALSE)-#REF!</f>
        <v>#REF!</v>
      </c>
      <c r="D79" s="17" t="e">
        <f>VLOOKUP($A79,take1,4,FALSE)-#REF!</f>
        <v>#REF!</v>
      </c>
      <c r="E79" s="17" t="e">
        <f>VLOOKUP($A79,take1,5,FALSE)-#REF!</f>
        <v>#REF!</v>
      </c>
      <c r="F79" s="17" t="e">
        <f>VLOOKUP($A79,take1,6,FALSE)-#REF!</f>
        <v>#REF!</v>
      </c>
      <c r="G79" s="17" t="e">
        <f>VLOOKUP($A79,take1,7,FALSE)-#REF!</f>
        <v>#REF!</v>
      </c>
      <c r="H79" s="17" t="e">
        <f>VLOOKUP($A79,take1,8,FALSE)-#REF!</f>
        <v>#REF!</v>
      </c>
      <c r="I79" s="17" t="e">
        <f>VLOOKUP($A79,take1,9,FALSE)-#REF!</f>
        <v>#REF!</v>
      </c>
      <c r="J79" s="17" t="e">
        <f>VLOOKUP($A79,take1,10,FALSE)-#REF!</f>
        <v>#REF!</v>
      </c>
      <c r="K79" s="17" t="e">
        <f>VLOOKUP($A79,take1,11,FALSE)-#REF!</f>
        <v>#REF!</v>
      </c>
      <c r="L79" s="17" t="e">
        <f>VLOOKUP($A79,take1,12,FALSE)-#REF!</f>
        <v>#REF!</v>
      </c>
      <c r="M79" s="17" t="e">
        <f>VLOOKUP($A79,take1,13,FALSE)-#REF!</f>
        <v>#REF!</v>
      </c>
      <c r="N79" s="17" t="e">
        <f>VLOOKUP($A79,take1,14,FALSE)-#REF!</f>
        <v>#REF!</v>
      </c>
      <c r="O79" s="17" t="e">
        <f>VLOOKUP($A79,take1,15,FALSE)-#REF!</f>
        <v>#REF!</v>
      </c>
      <c r="P79" s="17" t="e">
        <f>VLOOKUP($A79,take1,16,FALSE)-#REF!</f>
        <v>#REF!</v>
      </c>
      <c r="Q79" s="17" t="e">
        <f>VLOOKUP($A79,take1,17,FALSE)-#REF!</f>
        <v>#REF!</v>
      </c>
      <c r="R79" s="17" t="e">
        <f>VLOOKUP($A79,take1,18,FALSE)-#REF!</f>
        <v>#REF!</v>
      </c>
      <c r="S79" s="17" t="e">
        <f>VLOOKUP($A79,take1,19,FALSE)-#REF!</f>
        <v>#REF!</v>
      </c>
    </row>
    <row r="80" spans="1:19" ht="12.75">
      <c r="A80" s="16" t="e">
        <f>#REF!</f>
        <v>#REF!</v>
      </c>
      <c r="B80" s="17" t="e">
        <f>VLOOKUP(A80,take1,2,FALSE)-#REF!</f>
        <v>#REF!</v>
      </c>
      <c r="C80" s="17" t="e">
        <f>VLOOKUP(A80,take1,3,FALSE)-#REF!</f>
        <v>#REF!</v>
      </c>
      <c r="D80" s="17" t="e">
        <f>VLOOKUP($A80,take1,4,FALSE)-#REF!</f>
        <v>#REF!</v>
      </c>
      <c r="E80" s="17" t="e">
        <f>VLOOKUP($A80,take1,5,FALSE)-#REF!</f>
        <v>#REF!</v>
      </c>
      <c r="F80" s="17" t="e">
        <f>VLOOKUP($A80,take1,6,FALSE)-#REF!</f>
        <v>#REF!</v>
      </c>
      <c r="G80" s="17" t="e">
        <f>VLOOKUP($A80,take1,7,FALSE)-#REF!</f>
        <v>#REF!</v>
      </c>
      <c r="H80" s="17" t="e">
        <f>VLOOKUP($A80,take1,8,FALSE)-#REF!</f>
        <v>#REF!</v>
      </c>
      <c r="I80" s="17" t="e">
        <f>VLOOKUP($A80,take1,9,FALSE)-#REF!</f>
        <v>#REF!</v>
      </c>
      <c r="J80" s="17" t="e">
        <f>VLOOKUP($A80,take1,10,FALSE)-#REF!</f>
        <v>#REF!</v>
      </c>
      <c r="K80" s="17" t="e">
        <f>VLOOKUP($A80,take1,11,FALSE)-#REF!</f>
        <v>#REF!</v>
      </c>
      <c r="L80" s="17" t="e">
        <f>VLOOKUP($A80,take1,12,FALSE)-#REF!</f>
        <v>#REF!</v>
      </c>
      <c r="M80" s="17" t="e">
        <f>VLOOKUP($A80,take1,13,FALSE)-#REF!</f>
        <v>#REF!</v>
      </c>
      <c r="N80" s="17" t="e">
        <f>VLOOKUP($A80,take1,14,FALSE)-#REF!</f>
        <v>#REF!</v>
      </c>
      <c r="O80" s="17" t="e">
        <f>VLOOKUP($A80,take1,15,FALSE)-#REF!</f>
        <v>#REF!</v>
      </c>
      <c r="P80" s="17" t="e">
        <f>VLOOKUP($A80,take1,16,FALSE)-#REF!</f>
        <v>#REF!</v>
      </c>
      <c r="Q80" s="17" t="e">
        <f>VLOOKUP($A80,take1,17,FALSE)-#REF!</f>
        <v>#REF!</v>
      </c>
      <c r="R80" s="17" t="e">
        <f>VLOOKUP($A80,take1,18,FALSE)-#REF!</f>
        <v>#REF!</v>
      </c>
      <c r="S80" s="17" t="e">
        <f>VLOOKUP($A80,take1,19,FALSE)-#REF!</f>
        <v>#REF!</v>
      </c>
    </row>
    <row r="81" spans="1:19" ht="12.75">
      <c r="A81" s="16" t="e">
        <f>#REF!</f>
        <v>#REF!</v>
      </c>
      <c r="B81" s="17" t="e">
        <f>VLOOKUP(A81,take1,2,FALSE)-#REF!</f>
        <v>#REF!</v>
      </c>
      <c r="C81" s="17" t="e">
        <f>VLOOKUP(A81,take1,3,FALSE)-#REF!</f>
        <v>#REF!</v>
      </c>
      <c r="D81" s="17" t="e">
        <f>VLOOKUP($A81,take1,4,FALSE)-#REF!</f>
        <v>#REF!</v>
      </c>
      <c r="E81" s="17" t="e">
        <f>VLOOKUP($A81,take1,5,FALSE)-#REF!</f>
        <v>#REF!</v>
      </c>
      <c r="F81" s="17" t="e">
        <f>VLOOKUP($A81,take1,6,FALSE)-#REF!</f>
        <v>#REF!</v>
      </c>
      <c r="G81" s="17" t="e">
        <f>VLOOKUP($A81,take1,7,FALSE)-#REF!</f>
        <v>#REF!</v>
      </c>
      <c r="H81" s="17" t="e">
        <f>VLOOKUP($A81,take1,8,FALSE)-#REF!</f>
        <v>#REF!</v>
      </c>
      <c r="I81" s="17" t="e">
        <f>VLOOKUP($A81,take1,9,FALSE)-#REF!</f>
        <v>#REF!</v>
      </c>
      <c r="J81" s="17" t="e">
        <f>VLOOKUP($A81,take1,10,FALSE)-#REF!</f>
        <v>#REF!</v>
      </c>
      <c r="K81" s="17" t="e">
        <f>VLOOKUP($A81,take1,11,FALSE)-#REF!</f>
        <v>#REF!</v>
      </c>
      <c r="L81" s="17" t="e">
        <f>VLOOKUP($A81,take1,12,FALSE)-#REF!</f>
        <v>#REF!</v>
      </c>
      <c r="M81" s="17" t="e">
        <f>VLOOKUP($A81,take1,13,FALSE)-#REF!</f>
        <v>#REF!</v>
      </c>
      <c r="N81" s="17" t="e">
        <f>VLOOKUP($A81,take1,14,FALSE)-#REF!</f>
        <v>#REF!</v>
      </c>
      <c r="O81" s="17" t="e">
        <f>VLOOKUP($A81,take1,15,FALSE)-#REF!</f>
        <v>#REF!</v>
      </c>
      <c r="P81" s="17" t="e">
        <f>VLOOKUP($A81,take1,16,FALSE)-#REF!</f>
        <v>#REF!</v>
      </c>
      <c r="Q81" s="17" t="e">
        <f>VLOOKUP($A81,take1,17,FALSE)-#REF!</f>
        <v>#REF!</v>
      </c>
      <c r="R81" s="17" t="e">
        <f>VLOOKUP($A81,take1,18,FALSE)-#REF!</f>
        <v>#REF!</v>
      </c>
      <c r="S81" s="17" t="e">
        <f>VLOOKUP($A81,take1,19,FALSE)-#REF!</f>
        <v>#REF!</v>
      </c>
    </row>
    <row r="82" spans="1:19" ht="12.75">
      <c r="A82" s="16" t="e">
        <f>#REF!</f>
        <v>#REF!</v>
      </c>
      <c r="B82" s="17" t="e">
        <f>VLOOKUP(A82,take1,2,FALSE)-#REF!</f>
        <v>#REF!</v>
      </c>
      <c r="C82" s="17" t="e">
        <f>VLOOKUP(A82,take1,3,FALSE)-#REF!</f>
        <v>#REF!</v>
      </c>
      <c r="D82" s="17" t="e">
        <f>VLOOKUP($A82,take1,4,FALSE)-#REF!</f>
        <v>#REF!</v>
      </c>
      <c r="E82" s="17" t="e">
        <f>VLOOKUP($A82,take1,5,FALSE)-#REF!</f>
        <v>#REF!</v>
      </c>
      <c r="F82" s="17" t="e">
        <f>VLOOKUP($A82,take1,6,FALSE)-#REF!</f>
        <v>#REF!</v>
      </c>
      <c r="G82" s="17" t="e">
        <f>VLOOKUP($A82,take1,7,FALSE)-#REF!</f>
        <v>#REF!</v>
      </c>
      <c r="H82" s="17" t="e">
        <f>VLOOKUP($A82,take1,8,FALSE)-#REF!</f>
        <v>#REF!</v>
      </c>
      <c r="I82" s="17" t="e">
        <f>VLOOKUP($A82,take1,9,FALSE)-#REF!</f>
        <v>#REF!</v>
      </c>
      <c r="J82" s="17" t="e">
        <f>VLOOKUP($A82,take1,10,FALSE)-#REF!</f>
        <v>#REF!</v>
      </c>
      <c r="K82" s="17" t="e">
        <f>VLOOKUP($A82,take1,11,FALSE)-#REF!</f>
        <v>#REF!</v>
      </c>
      <c r="L82" s="17" t="e">
        <f>VLOOKUP($A82,take1,12,FALSE)-#REF!</f>
        <v>#REF!</v>
      </c>
      <c r="M82" s="17" t="e">
        <f>VLOOKUP($A82,take1,13,FALSE)-#REF!</f>
        <v>#REF!</v>
      </c>
      <c r="N82" s="17" t="e">
        <f>VLOOKUP($A82,take1,14,FALSE)-#REF!</f>
        <v>#REF!</v>
      </c>
      <c r="O82" s="17" t="e">
        <f>VLOOKUP($A82,take1,15,FALSE)-#REF!</f>
        <v>#REF!</v>
      </c>
      <c r="P82" s="17" t="e">
        <f>VLOOKUP($A82,take1,16,FALSE)-#REF!</f>
        <v>#REF!</v>
      </c>
      <c r="Q82" s="17" t="e">
        <f>VLOOKUP($A82,take1,17,FALSE)-#REF!</f>
        <v>#REF!</v>
      </c>
      <c r="R82" s="17" t="e">
        <f>VLOOKUP($A82,take1,18,FALSE)-#REF!</f>
        <v>#REF!</v>
      </c>
      <c r="S82" s="17" t="e">
        <f>VLOOKUP($A82,take1,19,FALSE)-#REF!</f>
        <v>#REF!</v>
      </c>
    </row>
    <row r="83" spans="1:19" ht="12.75">
      <c r="A83" s="16" t="e">
        <f>#REF!</f>
        <v>#REF!</v>
      </c>
      <c r="B83" s="17" t="e">
        <f>VLOOKUP(A83,take1,2,FALSE)-#REF!</f>
        <v>#REF!</v>
      </c>
      <c r="C83" s="17" t="e">
        <f>VLOOKUP(A83,take1,3,FALSE)-#REF!</f>
        <v>#REF!</v>
      </c>
      <c r="D83" s="17" t="e">
        <f>VLOOKUP($A83,take1,4,FALSE)-#REF!</f>
        <v>#REF!</v>
      </c>
      <c r="E83" s="17" t="e">
        <f>VLOOKUP($A83,take1,5,FALSE)-#REF!</f>
        <v>#REF!</v>
      </c>
      <c r="F83" s="17" t="e">
        <f>VLOOKUP($A83,take1,6,FALSE)-#REF!</f>
        <v>#REF!</v>
      </c>
      <c r="G83" s="17" t="e">
        <f>VLOOKUP($A83,take1,7,FALSE)-#REF!</f>
        <v>#REF!</v>
      </c>
      <c r="H83" s="17" t="e">
        <f>VLOOKUP($A83,take1,8,FALSE)-#REF!</f>
        <v>#REF!</v>
      </c>
      <c r="I83" s="17" t="e">
        <f>VLOOKUP($A83,take1,9,FALSE)-#REF!</f>
        <v>#REF!</v>
      </c>
      <c r="J83" s="17" t="e">
        <f>VLOOKUP($A83,take1,10,FALSE)-#REF!</f>
        <v>#REF!</v>
      </c>
      <c r="K83" s="17" t="e">
        <f>VLOOKUP($A83,take1,11,FALSE)-#REF!</f>
        <v>#REF!</v>
      </c>
      <c r="L83" s="17" t="e">
        <f>VLOOKUP($A83,take1,12,FALSE)-#REF!</f>
        <v>#REF!</v>
      </c>
      <c r="M83" s="17" t="e">
        <f>VLOOKUP($A83,take1,13,FALSE)-#REF!</f>
        <v>#REF!</v>
      </c>
      <c r="N83" s="17" t="e">
        <f>VLOOKUP($A83,take1,14,FALSE)-#REF!</f>
        <v>#REF!</v>
      </c>
      <c r="O83" s="17" t="e">
        <f>VLOOKUP($A83,take1,15,FALSE)-#REF!</f>
        <v>#REF!</v>
      </c>
      <c r="P83" s="17" t="e">
        <f>VLOOKUP($A83,take1,16,FALSE)-#REF!</f>
        <v>#REF!</v>
      </c>
      <c r="Q83" s="17" t="e">
        <f>VLOOKUP($A83,take1,17,FALSE)-#REF!</f>
        <v>#REF!</v>
      </c>
      <c r="R83" s="17" t="e">
        <f>VLOOKUP($A83,take1,18,FALSE)-#REF!</f>
        <v>#REF!</v>
      </c>
      <c r="S83" s="17" t="e">
        <f>VLOOKUP($A83,take1,19,FALSE)-#REF!</f>
        <v>#REF!</v>
      </c>
    </row>
    <row r="84" spans="1:19" ht="12.75">
      <c r="A84" s="16" t="e">
        <f>#REF!</f>
        <v>#REF!</v>
      </c>
      <c r="B84" s="17" t="e">
        <f>VLOOKUP(A84,take1,2,FALSE)-#REF!</f>
        <v>#REF!</v>
      </c>
      <c r="C84" s="17" t="e">
        <f>VLOOKUP(A84,take1,3,FALSE)-#REF!</f>
        <v>#REF!</v>
      </c>
      <c r="D84" s="17" t="e">
        <f>VLOOKUP($A84,take1,4,FALSE)-#REF!</f>
        <v>#REF!</v>
      </c>
      <c r="E84" s="17" t="e">
        <f>VLOOKUP($A84,take1,5,FALSE)-#REF!</f>
        <v>#REF!</v>
      </c>
      <c r="F84" s="17" t="e">
        <f>VLOOKUP($A84,take1,6,FALSE)-#REF!</f>
        <v>#REF!</v>
      </c>
      <c r="G84" s="17" t="e">
        <f>VLOOKUP($A84,take1,7,FALSE)-#REF!</f>
        <v>#REF!</v>
      </c>
      <c r="H84" s="17" t="e">
        <f>VLOOKUP($A84,take1,8,FALSE)-#REF!</f>
        <v>#REF!</v>
      </c>
      <c r="I84" s="17" t="e">
        <f>VLOOKUP($A84,take1,9,FALSE)-#REF!</f>
        <v>#REF!</v>
      </c>
      <c r="J84" s="17" t="e">
        <f>VLOOKUP($A84,take1,10,FALSE)-#REF!</f>
        <v>#REF!</v>
      </c>
      <c r="K84" s="17" t="e">
        <f>VLOOKUP($A84,take1,11,FALSE)-#REF!</f>
        <v>#REF!</v>
      </c>
      <c r="L84" s="17" t="e">
        <f>VLOOKUP($A84,take1,12,FALSE)-#REF!</f>
        <v>#REF!</v>
      </c>
      <c r="M84" s="17" t="e">
        <f>VLOOKUP($A84,take1,13,FALSE)-#REF!</f>
        <v>#REF!</v>
      </c>
      <c r="N84" s="17" t="e">
        <f>VLOOKUP($A84,take1,14,FALSE)-#REF!</f>
        <v>#REF!</v>
      </c>
      <c r="O84" s="17" t="e">
        <f>VLOOKUP($A84,take1,15,FALSE)-#REF!</f>
        <v>#REF!</v>
      </c>
      <c r="P84" s="17" t="e">
        <f>VLOOKUP($A84,take1,16,FALSE)-#REF!</f>
        <v>#REF!</v>
      </c>
      <c r="Q84" s="17" t="e">
        <f>VLOOKUP($A84,take1,17,FALSE)-#REF!</f>
        <v>#REF!</v>
      </c>
      <c r="R84" s="17" t="e">
        <f>VLOOKUP($A84,take1,18,FALSE)-#REF!</f>
        <v>#REF!</v>
      </c>
      <c r="S84" s="17" t="e">
        <f>VLOOKUP($A84,take1,19,FALSE)-#REF!</f>
        <v>#REF!</v>
      </c>
    </row>
    <row r="85" spans="1:19" ht="12.75">
      <c r="A85" s="16" t="e">
        <f>#REF!</f>
        <v>#REF!</v>
      </c>
      <c r="B85" s="17" t="e">
        <f>VLOOKUP(A85,take1,2,FALSE)-#REF!</f>
        <v>#REF!</v>
      </c>
      <c r="C85" s="17" t="e">
        <f>VLOOKUP(A85,take1,3,FALSE)-#REF!</f>
        <v>#REF!</v>
      </c>
      <c r="D85" s="17" t="e">
        <f>VLOOKUP($A85,take1,4,FALSE)-#REF!</f>
        <v>#REF!</v>
      </c>
      <c r="E85" s="17" t="e">
        <f>VLOOKUP($A85,take1,5,FALSE)-#REF!</f>
        <v>#REF!</v>
      </c>
      <c r="F85" s="17" t="e">
        <f>VLOOKUP($A85,take1,6,FALSE)-#REF!</f>
        <v>#REF!</v>
      </c>
      <c r="G85" s="17" t="e">
        <f>VLOOKUP($A85,take1,7,FALSE)-#REF!</f>
        <v>#REF!</v>
      </c>
      <c r="H85" s="17" t="e">
        <f>VLOOKUP($A85,take1,8,FALSE)-#REF!</f>
        <v>#REF!</v>
      </c>
      <c r="I85" s="17" t="e">
        <f>VLOOKUP($A85,take1,9,FALSE)-#REF!</f>
        <v>#REF!</v>
      </c>
      <c r="J85" s="17" t="e">
        <f>VLOOKUP($A85,take1,10,FALSE)-#REF!</f>
        <v>#REF!</v>
      </c>
      <c r="K85" s="17" t="e">
        <f>VLOOKUP($A85,take1,11,FALSE)-#REF!</f>
        <v>#REF!</v>
      </c>
      <c r="L85" s="17" t="e">
        <f>VLOOKUP($A85,take1,12,FALSE)-#REF!</f>
        <v>#REF!</v>
      </c>
      <c r="M85" s="17" t="e">
        <f>VLOOKUP($A85,take1,13,FALSE)-#REF!</f>
        <v>#REF!</v>
      </c>
      <c r="N85" s="17" t="e">
        <f>VLOOKUP($A85,take1,14,FALSE)-#REF!</f>
        <v>#REF!</v>
      </c>
      <c r="O85" s="17" t="e">
        <f>VLOOKUP($A85,take1,15,FALSE)-#REF!</f>
        <v>#REF!</v>
      </c>
      <c r="P85" s="17" t="e">
        <f>VLOOKUP($A85,take1,16,FALSE)-#REF!</f>
        <v>#REF!</v>
      </c>
      <c r="Q85" s="17" t="e">
        <f>VLOOKUP($A85,take1,17,FALSE)-#REF!</f>
        <v>#REF!</v>
      </c>
      <c r="R85" s="17" t="e">
        <f>VLOOKUP($A85,take1,18,FALSE)-#REF!</f>
        <v>#REF!</v>
      </c>
      <c r="S85" s="17" t="e">
        <f>VLOOKUP($A85,take1,19,FALSE)-#REF!</f>
        <v>#REF!</v>
      </c>
    </row>
    <row r="86" spans="1:19" ht="12.75">
      <c r="A86" t="e">
        <f>#REF!</f>
        <v>#REF!</v>
      </c>
      <c r="B86" s="17" t="e">
        <f>VLOOKUP(A86,take1,2,FALSE)-#REF!</f>
        <v>#REF!</v>
      </c>
      <c r="C86" s="17" t="e">
        <f>VLOOKUP(A86,take1,3,FALSE)-#REF!</f>
        <v>#REF!</v>
      </c>
      <c r="D86" s="17" t="e">
        <f>VLOOKUP($A86,take1,4,FALSE)-#REF!</f>
        <v>#REF!</v>
      </c>
      <c r="E86" s="17" t="e">
        <f>VLOOKUP($A86,take1,5,FALSE)-#REF!</f>
        <v>#REF!</v>
      </c>
      <c r="F86" s="17" t="e">
        <f>VLOOKUP($A86,take1,6,FALSE)-#REF!</f>
        <v>#REF!</v>
      </c>
      <c r="G86" s="17" t="e">
        <f>VLOOKUP($A86,take1,7,FALSE)-#REF!</f>
        <v>#REF!</v>
      </c>
      <c r="H86" s="17" t="e">
        <f>VLOOKUP($A86,take1,8,FALSE)-#REF!</f>
        <v>#REF!</v>
      </c>
      <c r="I86" s="17" t="e">
        <f>VLOOKUP($A86,take1,9,FALSE)-#REF!</f>
        <v>#REF!</v>
      </c>
      <c r="J86" s="17" t="e">
        <f>VLOOKUP($A86,take1,10,FALSE)-#REF!</f>
        <v>#REF!</v>
      </c>
      <c r="K86" s="17" t="e">
        <f>VLOOKUP($A86,take1,11,FALSE)-#REF!</f>
        <v>#REF!</v>
      </c>
      <c r="L86" s="17" t="e">
        <f>VLOOKUP($A86,take1,12,FALSE)-#REF!</f>
        <v>#REF!</v>
      </c>
      <c r="M86" s="17" t="e">
        <f>VLOOKUP($A86,take1,13,FALSE)-#REF!</f>
        <v>#REF!</v>
      </c>
      <c r="N86" s="17" t="e">
        <f>VLOOKUP($A86,take1,14,FALSE)-#REF!</f>
        <v>#REF!</v>
      </c>
      <c r="O86" s="17" t="e">
        <f>VLOOKUP($A86,take1,15,FALSE)-#REF!</f>
        <v>#REF!</v>
      </c>
      <c r="P86" s="17" t="e">
        <f>VLOOKUP($A86,take1,16,FALSE)-#REF!</f>
        <v>#REF!</v>
      </c>
      <c r="Q86" s="17" t="e">
        <f>VLOOKUP($A86,take1,17,FALSE)-#REF!</f>
        <v>#REF!</v>
      </c>
      <c r="R86" s="17" t="e">
        <f>VLOOKUP($A86,take1,18,FALSE)-#REF!</f>
        <v>#REF!</v>
      </c>
      <c r="S86" s="17" t="e">
        <f>VLOOKUP($A86,take1,19,FALSE)-#REF!</f>
        <v>#REF!</v>
      </c>
    </row>
    <row r="87" spans="1:19" ht="12.75">
      <c r="A87" t="e">
        <f>#REF!</f>
        <v>#REF!</v>
      </c>
      <c r="B87" s="17" t="e">
        <f>VLOOKUP(A87,take1,2,FALSE)-#REF!</f>
        <v>#REF!</v>
      </c>
      <c r="C87" s="17" t="e">
        <f>VLOOKUP(A87,take1,3,FALSE)-#REF!</f>
        <v>#REF!</v>
      </c>
      <c r="D87" s="17" t="e">
        <f>VLOOKUP($A87,take1,4,FALSE)-#REF!</f>
        <v>#REF!</v>
      </c>
      <c r="E87" s="17" t="e">
        <f>VLOOKUP($A87,take1,5,FALSE)-#REF!</f>
        <v>#REF!</v>
      </c>
      <c r="F87" s="17" t="e">
        <f>VLOOKUP($A87,take1,6,FALSE)-#REF!</f>
        <v>#REF!</v>
      </c>
      <c r="G87" s="17" t="e">
        <f>VLOOKUP($A87,take1,7,FALSE)-#REF!</f>
        <v>#REF!</v>
      </c>
      <c r="H87" s="17" t="e">
        <f>VLOOKUP($A87,take1,8,FALSE)-#REF!</f>
        <v>#REF!</v>
      </c>
      <c r="I87" s="17" t="e">
        <f>VLOOKUP($A87,take1,9,FALSE)-#REF!</f>
        <v>#REF!</v>
      </c>
      <c r="J87" s="17" t="e">
        <f>VLOOKUP($A87,take1,10,FALSE)-#REF!</f>
        <v>#REF!</v>
      </c>
      <c r="K87" s="17" t="e">
        <f>VLOOKUP($A87,take1,11,FALSE)-#REF!</f>
        <v>#REF!</v>
      </c>
      <c r="L87" s="17" t="e">
        <f>VLOOKUP($A87,take1,12,FALSE)-#REF!</f>
        <v>#REF!</v>
      </c>
      <c r="M87" s="17" t="e">
        <f>VLOOKUP($A87,take1,13,FALSE)-#REF!</f>
        <v>#REF!</v>
      </c>
      <c r="N87" s="17" t="e">
        <f>VLOOKUP($A87,take1,14,FALSE)-#REF!</f>
        <v>#REF!</v>
      </c>
      <c r="O87" s="17" t="e">
        <f>VLOOKUP($A87,take1,15,FALSE)-#REF!</f>
        <v>#REF!</v>
      </c>
      <c r="P87" s="17" t="e">
        <f>VLOOKUP($A87,take1,16,FALSE)-#REF!</f>
        <v>#REF!</v>
      </c>
      <c r="Q87" s="17" t="e">
        <f>VLOOKUP($A87,take1,17,FALSE)-#REF!</f>
        <v>#REF!</v>
      </c>
      <c r="R87" s="17" t="e">
        <f>VLOOKUP($A87,take1,18,FALSE)-#REF!</f>
        <v>#REF!</v>
      </c>
      <c r="S87" s="17" t="e">
        <f>VLOOKUP($A87,take1,19,FALSE)-#REF!</f>
        <v>#REF!</v>
      </c>
    </row>
    <row r="88" spans="1:19" ht="12.75">
      <c r="A88" s="16" t="e">
        <f>#REF!</f>
        <v>#REF!</v>
      </c>
      <c r="B88" s="17" t="e">
        <f>VLOOKUP(A88,take1,2,FALSE)-#REF!</f>
        <v>#REF!</v>
      </c>
      <c r="C88" s="17" t="e">
        <f>VLOOKUP(A88,take1,3,FALSE)-#REF!</f>
        <v>#REF!</v>
      </c>
      <c r="D88" s="17" t="e">
        <f>VLOOKUP($A88,take1,4,FALSE)-#REF!</f>
        <v>#REF!</v>
      </c>
      <c r="E88" s="17" t="e">
        <f>VLOOKUP($A88,take1,5,FALSE)-#REF!</f>
        <v>#REF!</v>
      </c>
      <c r="F88" s="17" t="e">
        <f>VLOOKUP($A88,take1,6,FALSE)-#REF!</f>
        <v>#REF!</v>
      </c>
      <c r="G88" s="17" t="e">
        <f>VLOOKUP($A88,take1,7,FALSE)-#REF!</f>
        <v>#REF!</v>
      </c>
      <c r="H88" s="17" t="e">
        <f>VLOOKUP($A88,take1,8,FALSE)-#REF!</f>
        <v>#REF!</v>
      </c>
      <c r="I88" s="17" t="e">
        <f>VLOOKUP($A88,take1,9,FALSE)-#REF!</f>
        <v>#REF!</v>
      </c>
      <c r="J88" s="17" t="e">
        <f>VLOOKUP($A88,take1,10,FALSE)-#REF!</f>
        <v>#REF!</v>
      </c>
      <c r="K88" s="17" t="e">
        <f>VLOOKUP($A88,take1,11,FALSE)-#REF!</f>
        <v>#REF!</v>
      </c>
      <c r="L88" s="17" t="e">
        <f>VLOOKUP($A88,take1,12,FALSE)-#REF!</f>
        <v>#REF!</v>
      </c>
      <c r="M88" s="17" t="e">
        <f>VLOOKUP($A88,take1,13,FALSE)-#REF!</f>
        <v>#REF!</v>
      </c>
      <c r="N88" s="17" t="e">
        <f>VLOOKUP($A88,take1,14,FALSE)-#REF!</f>
        <v>#REF!</v>
      </c>
      <c r="O88" s="17" t="e">
        <f>VLOOKUP($A88,take1,15,FALSE)-#REF!</f>
        <v>#REF!</v>
      </c>
      <c r="P88" s="17" t="e">
        <f>VLOOKUP($A88,take1,16,FALSE)-#REF!</f>
        <v>#REF!</v>
      </c>
      <c r="Q88" s="17" t="e">
        <f>VLOOKUP($A88,take1,17,FALSE)-#REF!</f>
        <v>#REF!</v>
      </c>
      <c r="R88" s="17" t="e">
        <f>VLOOKUP($A88,take1,18,FALSE)-#REF!</f>
        <v>#REF!</v>
      </c>
      <c r="S88" s="17" t="e">
        <f>VLOOKUP($A88,take1,19,FALSE)-#REF!</f>
        <v>#REF!</v>
      </c>
    </row>
    <row r="89" spans="1:19" ht="12.75">
      <c r="A89" s="16" t="e">
        <f>#REF!</f>
        <v>#REF!</v>
      </c>
      <c r="B89" s="17" t="e">
        <f>VLOOKUP(A89,take1,2,FALSE)-#REF!</f>
        <v>#REF!</v>
      </c>
      <c r="C89" s="17" t="e">
        <f>VLOOKUP(A89,take1,3,FALSE)-#REF!</f>
        <v>#REF!</v>
      </c>
      <c r="D89" s="17" t="e">
        <f>VLOOKUP($A89,take1,4,FALSE)-#REF!</f>
        <v>#REF!</v>
      </c>
      <c r="E89" s="17" t="e">
        <f>VLOOKUP($A89,take1,5,FALSE)-#REF!</f>
        <v>#REF!</v>
      </c>
      <c r="F89" s="17" t="e">
        <f>VLOOKUP($A89,take1,6,FALSE)-#REF!</f>
        <v>#REF!</v>
      </c>
      <c r="G89" s="17" t="e">
        <f>VLOOKUP($A89,take1,7,FALSE)-#REF!</f>
        <v>#REF!</v>
      </c>
      <c r="H89" s="17" t="e">
        <f>VLOOKUP($A89,take1,8,FALSE)-#REF!</f>
        <v>#REF!</v>
      </c>
      <c r="I89" s="17" t="e">
        <f>VLOOKUP($A89,take1,9,FALSE)-#REF!</f>
        <v>#REF!</v>
      </c>
      <c r="J89" s="17" t="e">
        <f>VLOOKUP($A89,take1,10,FALSE)-#REF!</f>
        <v>#REF!</v>
      </c>
      <c r="K89" s="17" t="e">
        <f>VLOOKUP($A89,take1,11,FALSE)-#REF!</f>
        <v>#REF!</v>
      </c>
      <c r="L89" s="17" t="e">
        <f>VLOOKUP($A89,take1,12,FALSE)-#REF!</f>
        <v>#REF!</v>
      </c>
      <c r="M89" s="17" t="e">
        <f>VLOOKUP($A89,take1,13,FALSE)-#REF!</f>
        <v>#REF!</v>
      </c>
      <c r="N89" s="17" t="e">
        <f>VLOOKUP($A89,take1,14,FALSE)-#REF!</f>
        <v>#REF!</v>
      </c>
      <c r="O89" s="17" t="e">
        <f>VLOOKUP($A89,take1,15,FALSE)-#REF!</f>
        <v>#REF!</v>
      </c>
      <c r="P89" s="17" t="e">
        <f>VLOOKUP($A89,take1,16,FALSE)-#REF!</f>
        <v>#REF!</v>
      </c>
      <c r="Q89" s="17" t="e">
        <f>VLOOKUP($A89,take1,17,FALSE)-#REF!</f>
        <v>#REF!</v>
      </c>
      <c r="R89" s="17" t="e">
        <f>VLOOKUP($A89,take1,18,FALSE)-#REF!</f>
        <v>#REF!</v>
      </c>
      <c r="S89" s="17" t="e">
        <f>VLOOKUP($A89,take1,19,FALSE)-#REF!</f>
        <v>#REF!</v>
      </c>
    </row>
    <row r="90" spans="1:19" ht="12.75">
      <c r="A90" t="e">
        <f>#REF!</f>
        <v>#REF!</v>
      </c>
      <c r="B90" s="17" t="e">
        <f>VLOOKUP(A90,take1,2,FALSE)-#REF!</f>
        <v>#REF!</v>
      </c>
      <c r="C90" s="17" t="e">
        <f>VLOOKUP(A90,take1,3,FALSE)-#REF!</f>
        <v>#REF!</v>
      </c>
      <c r="D90" s="17" t="e">
        <f>VLOOKUP($A90,take1,4,FALSE)-#REF!</f>
        <v>#REF!</v>
      </c>
      <c r="E90" s="17" t="e">
        <f>VLOOKUP($A90,take1,5,FALSE)-#REF!</f>
        <v>#REF!</v>
      </c>
      <c r="F90" s="17" t="e">
        <f>VLOOKUP($A90,take1,6,FALSE)-#REF!</f>
        <v>#REF!</v>
      </c>
      <c r="G90" s="17" t="e">
        <f>VLOOKUP($A90,take1,7,FALSE)-#REF!</f>
        <v>#REF!</v>
      </c>
      <c r="H90" s="17" t="e">
        <f>VLOOKUP($A90,take1,8,FALSE)-#REF!</f>
        <v>#REF!</v>
      </c>
      <c r="I90" s="17" t="e">
        <f>VLOOKUP($A90,take1,9,FALSE)-#REF!</f>
        <v>#REF!</v>
      </c>
      <c r="J90" s="17" t="e">
        <f>VLOOKUP($A90,take1,10,FALSE)-#REF!</f>
        <v>#REF!</v>
      </c>
      <c r="K90" s="17" t="e">
        <f>VLOOKUP($A90,take1,11,FALSE)-#REF!</f>
        <v>#REF!</v>
      </c>
      <c r="L90" s="17" t="e">
        <f>VLOOKUP($A90,take1,12,FALSE)-#REF!</f>
        <v>#REF!</v>
      </c>
      <c r="M90" s="17" t="e">
        <f>VLOOKUP($A90,take1,13,FALSE)-#REF!</f>
        <v>#REF!</v>
      </c>
      <c r="N90" s="17" t="e">
        <f>VLOOKUP($A90,take1,14,FALSE)-#REF!</f>
        <v>#REF!</v>
      </c>
      <c r="O90" s="17" t="e">
        <f>VLOOKUP($A90,take1,15,FALSE)-#REF!</f>
        <v>#REF!</v>
      </c>
      <c r="P90" s="17" t="e">
        <f>VLOOKUP($A90,take1,16,FALSE)-#REF!</f>
        <v>#REF!</v>
      </c>
      <c r="Q90" s="17" t="e">
        <f>VLOOKUP($A90,take1,17,FALSE)-#REF!</f>
        <v>#REF!</v>
      </c>
      <c r="R90" s="17" t="e">
        <f>VLOOKUP($A90,take1,18,FALSE)-#REF!</f>
        <v>#REF!</v>
      </c>
      <c r="S90" s="17" t="e">
        <f>VLOOKUP($A90,take1,19,FALSE)-#REF!</f>
        <v>#REF!</v>
      </c>
    </row>
    <row r="91" spans="1:19" ht="12.75">
      <c r="A91" t="e">
        <f>#REF!</f>
        <v>#REF!</v>
      </c>
      <c r="B91" s="17" t="e">
        <f>VLOOKUP(A91,take1,2,FALSE)-#REF!</f>
        <v>#REF!</v>
      </c>
      <c r="C91" s="17" t="e">
        <f>VLOOKUP(A91,take1,3,FALSE)-#REF!</f>
        <v>#REF!</v>
      </c>
      <c r="D91" s="17" t="e">
        <f>VLOOKUP($A91,take1,4,FALSE)-#REF!</f>
        <v>#REF!</v>
      </c>
      <c r="E91" s="17" t="e">
        <f>VLOOKUP($A91,take1,5,FALSE)-#REF!</f>
        <v>#REF!</v>
      </c>
      <c r="F91" s="17" t="e">
        <f>VLOOKUP($A91,take1,6,FALSE)-#REF!</f>
        <v>#REF!</v>
      </c>
      <c r="G91" s="17" t="e">
        <f>VLOOKUP($A91,take1,7,FALSE)-#REF!</f>
        <v>#REF!</v>
      </c>
      <c r="H91" s="17" t="e">
        <f>VLOOKUP($A91,take1,8,FALSE)-#REF!</f>
        <v>#REF!</v>
      </c>
      <c r="I91" s="17" t="e">
        <f>VLOOKUP($A91,take1,9,FALSE)-#REF!</f>
        <v>#REF!</v>
      </c>
      <c r="J91" s="17" t="e">
        <f>VLOOKUP($A91,take1,10,FALSE)-#REF!</f>
        <v>#REF!</v>
      </c>
      <c r="K91" s="17" t="e">
        <f>VLOOKUP($A91,take1,11,FALSE)-#REF!</f>
        <v>#REF!</v>
      </c>
      <c r="L91" s="17" t="e">
        <f>VLOOKUP($A91,take1,12,FALSE)-#REF!</f>
        <v>#REF!</v>
      </c>
      <c r="M91" s="17" t="e">
        <f>VLOOKUP($A91,take1,13,FALSE)-#REF!</f>
        <v>#REF!</v>
      </c>
      <c r="N91" s="17" t="e">
        <f>VLOOKUP($A91,take1,14,FALSE)-#REF!</f>
        <v>#REF!</v>
      </c>
      <c r="O91" s="17" t="e">
        <f>VLOOKUP($A91,take1,15,FALSE)-#REF!</f>
        <v>#REF!</v>
      </c>
      <c r="P91" s="17" t="e">
        <f>VLOOKUP($A91,take1,16,FALSE)-#REF!</f>
        <v>#REF!</v>
      </c>
      <c r="Q91" s="17" t="e">
        <f>VLOOKUP($A91,take1,17,FALSE)-#REF!</f>
        <v>#REF!</v>
      </c>
      <c r="R91" s="17" t="e">
        <f>VLOOKUP($A91,take1,18,FALSE)-#REF!</f>
        <v>#REF!</v>
      </c>
      <c r="S91" s="17" t="e">
        <f>VLOOKUP($A91,take1,19,FALSE)-#REF!</f>
        <v>#REF!</v>
      </c>
    </row>
    <row r="92" spans="1:19" ht="12.75">
      <c r="A92" t="e">
        <f>#REF!</f>
        <v>#REF!</v>
      </c>
      <c r="B92" s="17" t="e">
        <f>VLOOKUP(A92,take1,2,FALSE)-#REF!</f>
        <v>#REF!</v>
      </c>
      <c r="C92" s="17" t="e">
        <f>VLOOKUP(A92,take1,3,FALSE)-#REF!</f>
        <v>#REF!</v>
      </c>
      <c r="D92" s="17" t="e">
        <f>VLOOKUP($A92,take1,4,FALSE)-#REF!</f>
        <v>#REF!</v>
      </c>
      <c r="E92" s="17" t="e">
        <f>VLOOKUP($A92,take1,5,FALSE)-#REF!</f>
        <v>#REF!</v>
      </c>
      <c r="F92" s="17" t="e">
        <f>VLOOKUP($A92,take1,6,FALSE)-#REF!</f>
        <v>#REF!</v>
      </c>
      <c r="G92" s="17" t="e">
        <f>VLOOKUP($A92,take1,7,FALSE)-#REF!</f>
        <v>#REF!</v>
      </c>
      <c r="H92" s="17" t="e">
        <f>VLOOKUP($A92,take1,8,FALSE)-#REF!</f>
        <v>#REF!</v>
      </c>
      <c r="I92" s="17" t="e">
        <f>VLOOKUP($A92,take1,9,FALSE)-#REF!</f>
        <v>#REF!</v>
      </c>
      <c r="J92" s="17" t="e">
        <f>VLOOKUP($A92,take1,10,FALSE)-#REF!</f>
        <v>#REF!</v>
      </c>
      <c r="K92" s="17" t="e">
        <f>VLOOKUP($A92,take1,11,FALSE)-#REF!</f>
        <v>#REF!</v>
      </c>
      <c r="L92" s="17" t="e">
        <f>VLOOKUP($A92,take1,12,FALSE)-#REF!</f>
        <v>#REF!</v>
      </c>
      <c r="M92" s="17" t="e">
        <f>VLOOKUP($A92,take1,13,FALSE)-#REF!</f>
        <v>#REF!</v>
      </c>
      <c r="N92" s="17" t="e">
        <f>VLOOKUP($A92,take1,14,FALSE)-#REF!</f>
        <v>#REF!</v>
      </c>
      <c r="O92" s="17" t="e">
        <f>VLOOKUP($A92,take1,15,FALSE)-#REF!</f>
        <v>#REF!</v>
      </c>
      <c r="P92" s="17" t="e">
        <f>VLOOKUP($A92,take1,16,FALSE)-#REF!</f>
        <v>#REF!</v>
      </c>
      <c r="Q92" s="17" t="e">
        <f>VLOOKUP($A92,take1,17,FALSE)-#REF!</f>
        <v>#REF!</v>
      </c>
      <c r="R92" s="17" t="e">
        <f>VLOOKUP($A92,take1,18,FALSE)-#REF!</f>
        <v>#REF!</v>
      </c>
      <c r="S92" s="17" t="e">
        <f>VLOOKUP($A92,take1,19,FALSE)-#REF!</f>
        <v>#REF!</v>
      </c>
    </row>
    <row r="93" spans="1:19" ht="12.75">
      <c r="A93" s="16" t="e">
        <f>#REF!</f>
        <v>#REF!</v>
      </c>
      <c r="B93" s="17" t="e">
        <f>VLOOKUP(A93,take1,2,FALSE)-#REF!</f>
        <v>#REF!</v>
      </c>
      <c r="C93" s="17" t="e">
        <f>VLOOKUP(A93,take1,3,FALSE)-#REF!</f>
        <v>#REF!</v>
      </c>
      <c r="D93" s="17" t="e">
        <f>VLOOKUP($A93,take1,4,FALSE)-#REF!</f>
        <v>#REF!</v>
      </c>
      <c r="E93" s="17" t="e">
        <f>VLOOKUP($A93,take1,5,FALSE)-#REF!</f>
        <v>#REF!</v>
      </c>
      <c r="F93" s="17" t="e">
        <f>VLOOKUP($A93,take1,6,FALSE)-#REF!</f>
        <v>#REF!</v>
      </c>
      <c r="G93" s="17" t="e">
        <f>VLOOKUP($A93,take1,7,FALSE)-#REF!</f>
        <v>#REF!</v>
      </c>
      <c r="H93" s="17" t="e">
        <f>VLOOKUP($A93,take1,8,FALSE)-#REF!</f>
        <v>#REF!</v>
      </c>
      <c r="I93" s="17" t="e">
        <f>VLOOKUP($A93,take1,9,FALSE)-#REF!</f>
        <v>#REF!</v>
      </c>
      <c r="J93" s="17" t="e">
        <f>VLOOKUP($A93,take1,10,FALSE)-#REF!</f>
        <v>#REF!</v>
      </c>
      <c r="K93" s="17" t="e">
        <f>VLOOKUP($A93,take1,11,FALSE)-#REF!</f>
        <v>#REF!</v>
      </c>
      <c r="L93" s="17" t="e">
        <f>VLOOKUP($A93,take1,12,FALSE)-#REF!</f>
        <v>#REF!</v>
      </c>
      <c r="M93" s="17" t="e">
        <f>VLOOKUP($A93,take1,13,FALSE)-#REF!</f>
        <v>#REF!</v>
      </c>
      <c r="N93" s="17" t="e">
        <f>VLOOKUP($A93,take1,14,FALSE)-#REF!</f>
        <v>#REF!</v>
      </c>
      <c r="O93" s="17" t="e">
        <f>VLOOKUP($A93,take1,15,FALSE)-#REF!</f>
        <v>#REF!</v>
      </c>
      <c r="P93" s="17" t="e">
        <f>VLOOKUP($A93,take1,16,FALSE)-#REF!</f>
        <v>#REF!</v>
      </c>
      <c r="Q93" s="17" t="e">
        <f>VLOOKUP($A93,take1,17,FALSE)-#REF!</f>
        <v>#REF!</v>
      </c>
      <c r="R93" s="17" t="e">
        <f>VLOOKUP($A93,take1,18,FALSE)-#REF!</f>
        <v>#REF!</v>
      </c>
      <c r="S93" s="17" t="e">
        <f>VLOOKUP($A93,take1,19,FALSE)-#REF!</f>
        <v>#REF!</v>
      </c>
    </row>
    <row r="94" spans="1:19" ht="12.75">
      <c r="A94" s="16" t="e">
        <f>#REF!</f>
        <v>#REF!</v>
      </c>
      <c r="B94" s="17" t="e">
        <f>VLOOKUP(A94,take1,2,FALSE)-#REF!</f>
        <v>#REF!</v>
      </c>
      <c r="C94" s="17" t="e">
        <f>VLOOKUP(A94,take1,3,FALSE)-#REF!</f>
        <v>#REF!</v>
      </c>
      <c r="D94" s="17" t="e">
        <f>VLOOKUP($A94,take1,4,FALSE)-#REF!</f>
        <v>#REF!</v>
      </c>
      <c r="E94" s="17" t="e">
        <f>VLOOKUP($A94,take1,5,FALSE)-#REF!</f>
        <v>#REF!</v>
      </c>
      <c r="F94" s="17" t="e">
        <f>VLOOKUP($A94,take1,6,FALSE)-#REF!</f>
        <v>#REF!</v>
      </c>
      <c r="G94" s="17" t="e">
        <f>VLOOKUP($A94,take1,7,FALSE)-#REF!</f>
        <v>#REF!</v>
      </c>
      <c r="H94" s="17" t="e">
        <f>VLOOKUP($A94,take1,8,FALSE)-#REF!</f>
        <v>#REF!</v>
      </c>
      <c r="I94" s="17" t="e">
        <f>VLOOKUP($A94,take1,9,FALSE)-#REF!</f>
        <v>#REF!</v>
      </c>
      <c r="J94" s="17" t="e">
        <f>VLOOKUP($A94,take1,10,FALSE)-#REF!</f>
        <v>#REF!</v>
      </c>
      <c r="K94" s="17" t="e">
        <f>VLOOKUP($A94,take1,11,FALSE)-#REF!</f>
        <v>#REF!</v>
      </c>
      <c r="L94" s="17" t="e">
        <f>VLOOKUP($A94,take1,12,FALSE)-#REF!</f>
        <v>#REF!</v>
      </c>
      <c r="M94" s="17" t="e">
        <f>VLOOKUP($A94,take1,13,FALSE)-#REF!</f>
        <v>#REF!</v>
      </c>
      <c r="N94" s="17" t="e">
        <f>VLOOKUP($A94,take1,14,FALSE)-#REF!</f>
        <v>#REF!</v>
      </c>
      <c r="O94" s="17" t="e">
        <f>VLOOKUP($A94,take1,15,FALSE)-#REF!</f>
        <v>#REF!</v>
      </c>
      <c r="P94" s="17" t="e">
        <f>VLOOKUP($A94,take1,16,FALSE)-#REF!</f>
        <v>#REF!</v>
      </c>
      <c r="Q94" s="17" t="e">
        <f>VLOOKUP($A94,take1,17,FALSE)-#REF!</f>
        <v>#REF!</v>
      </c>
      <c r="R94" s="17" t="e">
        <f>VLOOKUP($A94,take1,18,FALSE)-#REF!</f>
        <v>#REF!</v>
      </c>
      <c r="S94" s="17" t="e">
        <f>VLOOKUP($A94,take1,19,FALSE)-#REF!</f>
        <v>#REF!</v>
      </c>
    </row>
    <row r="95" spans="1:19" ht="12.75">
      <c r="A95" s="16" t="e">
        <f>#REF!</f>
        <v>#REF!</v>
      </c>
      <c r="B95" s="17" t="e">
        <f>VLOOKUP(A95,take1,2,FALSE)-#REF!</f>
        <v>#REF!</v>
      </c>
      <c r="C95" s="17" t="e">
        <f>VLOOKUP(A95,take1,3,FALSE)-#REF!</f>
        <v>#REF!</v>
      </c>
      <c r="D95" s="17" t="e">
        <f>VLOOKUP($A95,take1,4,FALSE)-#REF!</f>
        <v>#REF!</v>
      </c>
      <c r="E95" s="17" t="e">
        <f>VLOOKUP($A95,take1,5,FALSE)-#REF!</f>
        <v>#REF!</v>
      </c>
      <c r="F95" s="17" t="e">
        <f>VLOOKUP($A95,take1,6,FALSE)-#REF!</f>
        <v>#REF!</v>
      </c>
      <c r="G95" s="17" t="e">
        <f>VLOOKUP($A95,take1,7,FALSE)-#REF!</f>
        <v>#REF!</v>
      </c>
      <c r="H95" s="17" t="e">
        <f>VLOOKUP($A95,take1,8,FALSE)-#REF!</f>
        <v>#REF!</v>
      </c>
      <c r="I95" s="17" t="e">
        <f>VLOOKUP($A95,take1,9,FALSE)-#REF!</f>
        <v>#REF!</v>
      </c>
      <c r="J95" s="17" t="e">
        <f>VLOOKUP($A95,take1,10,FALSE)-#REF!</f>
        <v>#REF!</v>
      </c>
      <c r="K95" s="17" t="e">
        <f>VLOOKUP($A95,take1,11,FALSE)-#REF!</f>
        <v>#REF!</v>
      </c>
      <c r="L95" s="17" t="e">
        <f>VLOOKUP($A95,take1,12,FALSE)-#REF!</f>
        <v>#REF!</v>
      </c>
      <c r="M95" s="17" t="e">
        <f>VLOOKUP($A95,take1,13,FALSE)-#REF!</f>
        <v>#REF!</v>
      </c>
      <c r="N95" s="17" t="e">
        <f>VLOOKUP($A95,take1,14,FALSE)-#REF!</f>
        <v>#REF!</v>
      </c>
      <c r="O95" s="17" t="e">
        <f>VLOOKUP($A95,take1,15,FALSE)-#REF!</f>
        <v>#REF!</v>
      </c>
      <c r="P95" s="17" t="e">
        <f>VLOOKUP($A95,take1,16,FALSE)-#REF!</f>
        <v>#REF!</v>
      </c>
      <c r="Q95" s="17" t="e">
        <f>VLOOKUP($A95,take1,17,FALSE)-#REF!</f>
        <v>#REF!</v>
      </c>
      <c r="R95" s="17" t="e">
        <f>VLOOKUP($A95,take1,18,FALSE)-#REF!</f>
        <v>#REF!</v>
      </c>
      <c r="S95" s="17" t="e">
        <f>VLOOKUP($A95,take1,19,FALSE)-#REF!</f>
        <v>#REF!</v>
      </c>
    </row>
    <row r="96" spans="1:19" ht="12.75">
      <c r="A96" s="16" t="e">
        <f>#REF!</f>
        <v>#REF!</v>
      </c>
      <c r="B96" s="17" t="e">
        <f>VLOOKUP(A96,take1,2,FALSE)-#REF!</f>
        <v>#REF!</v>
      </c>
      <c r="C96" s="17" t="e">
        <f>VLOOKUP(A96,take1,3,FALSE)-#REF!</f>
        <v>#REF!</v>
      </c>
      <c r="D96" s="17" t="e">
        <f>VLOOKUP($A96,take1,4,FALSE)-#REF!</f>
        <v>#REF!</v>
      </c>
      <c r="E96" s="17" t="e">
        <f>VLOOKUP($A96,take1,5,FALSE)-#REF!</f>
        <v>#REF!</v>
      </c>
      <c r="F96" s="17" t="e">
        <f>VLOOKUP($A96,take1,6,FALSE)-#REF!</f>
        <v>#REF!</v>
      </c>
      <c r="G96" s="17" t="e">
        <f>VLOOKUP($A96,take1,7,FALSE)-#REF!</f>
        <v>#REF!</v>
      </c>
      <c r="H96" s="17" t="e">
        <f>VLOOKUP($A96,take1,8,FALSE)-#REF!</f>
        <v>#REF!</v>
      </c>
      <c r="I96" s="17" t="e">
        <f>VLOOKUP($A96,take1,9,FALSE)-#REF!</f>
        <v>#REF!</v>
      </c>
      <c r="J96" s="17" t="e">
        <f>VLOOKUP($A96,take1,10,FALSE)-#REF!</f>
        <v>#REF!</v>
      </c>
      <c r="K96" s="17" t="e">
        <f>VLOOKUP($A96,take1,11,FALSE)-#REF!</f>
        <v>#REF!</v>
      </c>
      <c r="L96" s="17" t="e">
        <f>VLOOKUP($A96,take1,12,FALSE)-#REF!</f>
        <v>#REF!</v>
      </c>
      <c r="M96" s="17" t="e">
        <f>VLOOKUP($A96,take1,13,FALSE)-#REF!</f>
        <v>#REF!</v>
      </c>
      <c r="N96" s="17" t="e">
        <f>VLOOKUP($A96,take1,14,FALSE)-#REF!</f>
        <v>#REF!</v>
      </c>
      <c r="O96" s="17" t="e">
        <f>VLOOKUP($A96,take1,15,FALSE)-#REF!</f>
        <v>#REF!</v>
      </c>
      <c r="P96" s="17" t="e">
        <f>VLOOKUP($A96,take1,16,FALSE)-#REF!</f>
        <v>#REF!</v>
      </c>
      <c r="Q96" s="17" t="e">
        <f>VLOOKUP($A96,take1,17,FALSE)-#REF!</f>
        <v>#REF!</v>
      </c>
      <c r="R96" s="17" t="e">
        <f>VLOOKUP($A96,take1,18,FALSE)-#REF!</f>
        <v>#REF!</v>
      </c>
      <c r="S96" s="17" t="e">
        <f>VLOOKUP($A96,take1,19,FALSE)-#REF!</f>
        <v>#REF!</v>
      </c>
    </row>
    <row r="97" spans="1:19" ht="12.75">
      <c r="A97" t="e">
        <f>#REF!</f>
        <v>#REF!</v>
      </c>
      <c r="B97" s="17" t="e">
        <f>VLOOKUP(A97,take1,2,FALSE)-#REF!</f>
        <v>#REF!</v>
      </c>
      <c r="C97" s="17" t="e">
        <f>VLOOKUP(A97,take1,3,FALSE)-#REF!</f>
        <v>#REF!</v>
      </c>
      <c r="D97" s="17" t="e">
        <f>VLOOKUP($A97,take1,4,FALSE)-#REF!</f>
        <v>#REF!</v>
      </c>
      <c r="E97" s="17" t="e">
        <f>VLOOKUP($A97,take1,5,FALSE)-#REF!</f>
        <v>#REF!</v>
      </c>
      <c r="F97" s="17" t="e">
        <f>VLOOKUP($A97,take1,6,FALSE)-#REF!</f>
        <v>#REF!</v>
      </c>
      <c r="G97" s="17" t="e">
        <f>VLOOKUP($A97,take1,7,FALSE)-#REF!</f>
        <v>#REF!</v>
      </c>
      <c r="H97" s="17" t="e">
        <f>VLOOKUP($A97,take1,8,FALSE)-#REF!</f>
        <v>#REF!</v>
      </c>
      <c r="I97" s="17" t="e">
        <f>VLOOKUP($A97,take1,9,FALSE)-#REF!</f>
        <v>#REF!</v>
      </c>
      <c r="J97" s="17" t="e">
        <f>VLOOKUP($A97,take1,10,FALSE)-#REF!</f>
        <v>#REF!</v>
      </c>
      <c r="K97" s="17" t="e">
        <f>VLOOKUP($A97,take1,11,FALSE)-#REF!</f>
        <v>#REF!</v>
      </c>
      <c r="L97" s="17" t="e">
        <f>VLOOKUP($A97,take1,12,FALSE)-#REF!</f>
        <v>#REF!</v>
      </c>
      <c r="M97" s="17" t="e">
        <f>VLOOKUP($A97,take1,13,FALSE)-#REF!</f>
        <v>#REF!</v>
      </c>
      <c r="N97" s="17" t="e">
        <f>VLOOKUP($A97,take1,14,FALSE)-#REF!</f>
        <v>#REF!</v>
      </c>
      <c r="O97" s="17" t="e">
        <f>VLOOKUP($A97,take1,15,FALSE)-#REF!</f>
        <v>#REF!</v>
      </c>
      <c r="P97" s="17" t="e">
        <f>VLOOKUP($A97,take1,16,FALSE)-#REF!</f>
        <v>#REF!</v>
      </c>
      <c r="Q97" s="17" t="e">
        <f>VLOOKUP($A97,take1,17,FALSE)-#REF!</f>
        <v>#REF!</v>
      </c>
      <c r="R97" s="17" t="e">
        <f>VLOOKUP($A97,take1,18,FALSE)-#REF!</f>
        <v>#REF!</v>
      </c>
      <c r="S97" s="17" t="e">
        <f>VLOOKUP($A97,take1,19,FALSE)-#REF!</f>
        <v>#REF!</v>
      </c>
    </row>
    <row r="98" spans="1:19" ht="12.75">
      <c r="A98" t="e">
        <f>#REF!</f>
        <v>#REF!</v>
      </c>
      <c r="B98" s="17" t="e">
        <f>VLOOKUP(A98,take1,2,FALSE)-#REF!</f>
        <v>#REF!</v>
      </c>
      <c r="C98" s="17" t="e">
        <f>VLOOKUP(A98,take1,3,FALSE)-#REF!</f>
        <v>#REF!</v>
      </c>
      <c r="D98" s="17" t="e">
        <f>VLOOKUP($A98,take1,4,FALSE)-#REF!</f>
        <v>#REF!</v>
      </c>
      <c r="E98" s="17" t="e">
        <f>VLOOKUP($A98,take1,5,FALSE)-#REF!</f>
        <v>#REF!</v>
      </c>
      <c r="F98" s="17" t="e">
        <f>VLOOKUP($A98,take1,6,FALSE)-#REF!</f>
        <v>#REF!</v>
      </c>
      <c r="G98" s="17" t="e">
        <f>VLOOKUP($A98,take1,7,FALSE)-#REF!</f>
        <v>#REF!</v>
      </c>
      <c r="H98" s="17" t="e">
        <f>VLOOKUP($A98,take1,8,FALSE)-#REF!</f>
        <v>#REF!</v>
      </c>
      <c r="I98" s="17" t="e">
        <f>VLOOKUP($A98,take1,9,FALSE)-#REF!</f>
        <v>#REF!</v>
      </c>
      <c r="J98" s="17" t="e">
        <f>VLOOKUP($A98,take1,10,FALSE)-#REF!</f>
        <v>#REF!</v>
      </c>
      <c r="K98" s="17" t="e">
        <f>VLOOKUP($A98,take1,11,FALSE)-#REF!</f>
        <v>#REF!</v>
      </c>
      <c r="L98" s="17" t="e">
        <f>VLOOKUP($A98,take1,12,FALSE)-#REF!</f>
        <v>#REF!</v>
      </c>
      <c r="M98" s="17" t="e">
        <f>VLOOKUP($A98,take1,13,FALSE)-#REF!</f>
        <v>#REF!</v>
      </c>
      <c r="N98" s="17" t="e">
        <f>VLOOKUP($A98,take1,14,FALSE)-#REF!</f>
        <v>#REF!</v>
      </c>
      <c r="O98" s="17" t="e">
        <f>VLOOKUP($A98,take1,15,FALSE)-#REF!</f>
        <v>#REF!</v>
      </c>
      <c r="P98" s="17" t="e">
        <f>VLOOKUP($A98,take1,16,FALSE)-#REF!</f>
        <v>#REF!</v>
      </c>
      <c r="Q98" s="17" t="e">
        <f>VLOOKUP($A98,take1,17,FALSE)-#REF!</f>
        <v>#REF!</v>
      </c>
      <c r="R98" s="17" t="e">
        <f>VLOOKUP($A98,take1,18,FALSE)-#REF!</f>
        <v>#REF!</v>
      </c>
      <c r="S98" s="17" t="e">
        <f>VLOOKUP($A98,take1,19,FALSE)-#REF!</f>
        <v>#REF!</v>
      </c>
    </row>
    <row r="99" spans="1:19" ht="12.75">
      <c r="A99" t="e">
        <f>#REF!</f>
        <v>#REF!</v>
      </c>
      <c r="B99" s="17" t="e">
        <f>VLOOKUP(A99,take1,2,FALSE)-#REF!</f>
        <v>#REF!</v>
      </c>
      <c r="C99" s="17" t="e">
        <f>VLOOKUP(A99,take1,3,FALSE)-#REF!</f>
        <v>#REF!</v>
      </c>
      <c r="D99" s="17" t="e">
        <f>VLOOKUP($A99,take1,4,FALSE)-#REF!</f>
        <v>#REF!</v>
      </c>
      <c r="E99" s="17" t="e">
        <f>VLOOKUP($A99,take1,5,FALSE)-#REF!</f>
        <v>#REF!</v>
      </c>
      <c r="F99" s="17" t="e">
        <f>VLOOKUP($A99,take1,6,FALSE)-#REF!</f>
        <v>#REF!</v>
      </c>
      <c r="G99" s="17" t="e">
        <f>VLOOKUP($A99,take1,7,FALSE)-#REF!</f>
        <v>#REF!</v>
      </c>
      <c r="H99" s="17" t="e">
        <f>VLOOKUP($A99,take1,8,FALSE)-#REF!</f>
        <v>#REF!</v>
      </c>
      <c r="I99" s="17" t="e">
        <f>VLOOKUP($A99,take1,9,FALSE)-#REF!</f>
        <v>#REF!</v>
      </c>
      <c r="J99" s="17" t="e">
        <f>VLOOKUP($A99,take1,10,FALSE)-#REF!</f>
        <v>#REF!</v>
      </c>
      <c r="K99" s="17" t="e">
        <f>VLOOKUP($A99,take1,11,FALSE)-#REF!</f>
        <v>#REF!</v>
      </c>
      <c r="L99" s="17" t="e">
        <f>VLOOKUP($A99,take1,12,FALSE)-#REF!</f>
        <v>#REF!</v>
      </c>
      <c r="M99" s="17" t="e">
        <f>VLOOKUP($A99,take1,13,FALSE)-#REF!</f>
        <v>#REF!</v>
      </c>
      <c r="N99" s="17" t="e">
        <f>VLOOKUP($A99,take1,14,FALSE)-#REF!</f>
        <v>#REF!</v>
      </c>
      <c r="O99" s="17" t="e">
        <f>VLOOKUP($A99,take1,15,FALSE)-#REF!</f>
        <v>#REF!</v>
      </c>
      <c r="P99" s="17" t="e">
        <f>VLOOKUP($A99,take1,16,FALSE)-#REF!</f>
        <v>#REF!</v>
      </c>
      <c r="Q99" s="17" t="e">
        <f>VLOOKUP($A99,take1,17,FALSE)-#REF!</f>
        <v>#REF!</v>
      </c>
      <c r="R99" s="17" t="e">
        <f>VLOOKUP($A99,take1,18,FALSE)-#REF!</f>
        <v>#REF!</v>
      </c>
      <c r="S99" s="17" t="e">
        <f>VLOOKUP($A99,take1,19,FALSE)-#REF!</f>
        <v>#REF!</v>
      </c>
    </row>
    <row r="100" spans="1:19" ht="12.75">
      <c r="A100" t="e">
        <f>#REF!</f>
        <v>#REF!</v>
      </c>
      <c r="B100" s="17" t="e">
        <f>VLOOKUP(A100,take1,2,FALSE)-#REF!</f>
        <v>#REF!</v>
      </c>
      <c r="C100" s="17" t="e">
        <f>VLOOKUP(A100,take1,3,FALSE)-#REF!</f>
        <v>#REF!</v>
      </c>
      <c r="D100" s="17" t="e">
        <f>VLOOKUP($A100,take1,4,FALSE)-#REF!</f>
        <v>#REF!</v>
      </c>
      <c r="E100" s="17" t="e">
        <f>VLOOKUP($A100,take1,5,FALSE)-#REF!</f>
        <v>#REF!</v>
      </c>
      <c r="F100" s="17" t="e">
        <f>VLOOKUP($A100,take1,6,FALSE)-#REF!</f>
        <v>#REF!</v>
      </c>
      <c r="G100" s="17" t="e">
        <f>VLOOKUP($A100,take1,7,FALSE)-#REF!</f>
        <v>#REF!</v>
      </c>
      <c r="H100" s="17" t="e">
        <f>VLOOKUP($A100,take1,8,FALSE)-#REF!</f>
        <v>#REF!</v>
      </c>
      <c r="I100" s="17" t="e">
        <f>VLOOKUP($A100,take1,9,FALSE)-#REF!</f>
        <v>#REF!</v>
      </c>
      <c r="J100" s="17" t="e">
        <f>VLOOKUP($A100,take1,10,FALSE)-#REF!</f>
        <v>#REF!</v>
      </c>
      <c r="K100" s="17" t="e">
        <f>VLOOKUP($A100,take1,11,FALSE)-#REF!</f>
        <v>#REF!</v>
      </c>
      <c r="L100" s="17" t="e">
        <f>VLOOKUP($A100,take1,12,FALSE)-#REF!</f>
        <v>#REF!</v>
      </c>
      <c r="M100" s="17" t="e">
        <f>VLOOKUP($A100,take1,13,FALSE)-#REF!</f>
        <v>#REF!</v>
      </c>
      <c r="N100" s="17" t="e">
        <f>VLOOKUP($A100,take1,14,FALSE)-#REF!</f>
        <v>#REF!</v>
      </c>
      <c r="O100" s="17" t="e">
        <f>VLOOKUP($A100,take1,15,FALSE)-#REF!</f>
        <v>#REF!</v>
      </c>
      <c r="P100" s="17" t="e">
        <f>VLOOKUP($A100,take1,16,FALSE)-#REF!</f>
        <v>#REF!</v>
      </c>
      <c r="Q100" s="17" t="e">
        <f>VLOOKUP($A100,take1,17,FALSE)-#REF!</f>
        <v>#REF!</v>
      </c>
      <c r="R100" s="17" t="e">
        <f>VLOOKUP($A100,take1,18,FALSE)-#REF!</f>
        <v>#REF!</v>
      </c>
      <c r="S100" s="17" t="e">
        <f>VLOOKUP($A100,take1,19,FALSE)-#REF!</f>
        <v>#REF!</v>
      </c>
    </row>
    <row r="101" spans="1:19" ht="12.75">
      <c r="A101" t="e">
        <f>#REF!</f>
        <v>#REF!</v>
      </c>
      <c r="B101" s="17" t="e">
        <f>VLOOKUP(A101,take1,2,FALSE)-#REF!</f>
        <v>#REF!</v>
      </c>
      <c r="C101" s="17" t="e">
        <f>VLOOKUP(A101,take1,3,FALSE)-#REF!</f>
        <v>#REF!</v>
      </c>
      <c r="D101" s="17" t="e">
        <f>VLOOKUP($A101,take1,4,FALSE)-#REF!</f>
        <v>#REF!</v>
      </c>
      <c r="E101" s="17" t="e">
        <f>VLOOKUP($A101,take1,5,FALSE)-#REF!</f>
        <v>#REF!</v>
      </c>
      <c r="F101" s="17" t="e">
        <f>VLOOKUP($A101,take1,6,FALSE)-#REF!</f>
        <v>#REF!</v>
      </c>
      <c r="G101" s="17" t="e">
        <f>VLOOKUP($A101,take1,7,FALSE)-#REF!</f>
        <v>#REF!</v>
      </c>
      <c r="H101" s="17" t="e">
        <f>VLOOKUP($A101,take1,8,FALSE)-#REF!</f>
        <v>#REF!</v>
      </c>
      <c r="I101" s="17" t="e">
        <f>VLOOKUP($A101,take1,9,FALSE)-#REF!</f>
        <v>#REF!</v>
      </c>
      <c r="J101" s="17" t="e">
        <f>VLOOKUP($A101,take1,10,FALSE)-#REF!</f>
        <v>#REF!</v>
      </c>
      <c r="K101" s="17" t="e">
        <f>VLOOKUP($A101,take1,11,FALSE)-#REF!</f>
        <v>#REF!</v>
      </c>
      <c r="L101" s="17" t="e">
        <f>VLOOKUP($A101,take1,12,FALSE)-#REF!</f>
        <v>#REF!</v>
      </c>
      <c r="M101" s="17" t="e">
        <f>VLOOKUP($A101,take1,13,FALSE)-#REF!</f>
        <v>#REF!</v>
      </c>
      <c r="N101" s="17" t="e">
        <f>VLOOKUP($A101,take1,14,FALSE)-#REF!</f>
        <v>#REF!</v>
      </c>
      <c r="O101" s="17" t="e">
        <f>VLOOKUP($A101,take1,15,FALSE)-#REF!</f>
        <v>#REF!</v>
      </c>
      <c r="P101" s="17" t="e">
        <f>VLOOKUP($A101,take1,16,FALSE)-#REF!</f>
        <v>#REF!</v>
      </c>
      <c r="Q101" s="17" t="e">
        <f>VLOOKUP($A101,take1,17,FALSE)-#REF!</f>
        <v>#REF!</v>
      </c>
      <c r="R101" s="17" t="e">
        <f>VLOOKUP($A101,take1,18,FALSE)-#REF!</f>
        <v>#REF!</v>
      </c>
      <c r="S101" s="17" t="e">
        <f>VLOOKUP($A101,take1,19,FALSE)-#REF!</f>
        <v>#REF!</v>
      </c>
    </row>
    <row r="102" spans="1:19" ht="12.75">
      <c r="A102" t="e">
        <f>#REF!</f>
        <v>#REF!</v>
      </c>
      <c r="B102" s="17" t="e">
        <f>VLOOKUP(A102,take1,2,FALSE)-#REF!</f>
        <v>#REF!</v>
      </c>
      <c r="C102" s="17" t="e">
        <f>VLOOKUP(A102,take1,3,FALSE)-#REF!</f>
        <v>#REF!</v>
      </c>
      <c r="D102" s="17" t="e">
        <f>VLOOKUP($A102,take1,4,FALSE)-#REF!</f>
        <v>#REF!</v>
      </c>
      <c r="E102" s="17" t="e">
        <f>VLOOKUP($A102,take1,5,FALSE)-#REF!</f>
        <v>#REF!</v>
      </c>
      <c r="F102" s="17" t="e">
        <f>VLOOKUP($A102,take1,6,FALSE)-#REF!</f>
        <v>#REF!</v>
      </c>
      <c r="G102" s="17" t="e">
        <f>VLOOKUP($A102,take1,7,FALSE)-#REF!</f>
        <v>#REF!</v>
      </c>
      <c r="H102" s="17" t="e">
        <f>VLOOKUP($A102,take1,8,FALSE)-#REF!</f>
        <v>#REF!</v>
      </c>
      <c r="I102" s="17" t="e">
        <f>VLOOKUP($A102,take1,9,FALSE)-#REF!</f>
        <v>#REF!</v>
      </c>
      <c r="J102" s="17" t="e">
        <f>VLOOKUP($A102,take1,10,FALSE)-#REF!</f>
        <v>#REF!</v>
      </c>
      <c r="K102" s="17" t="e">
        <f>VLOOKUP($A102,take1,11,FALSE)-#REF!</f>
        <v>#REF!</v>
      </c>
      <c r="L102" s="17" t="e">
        <f>VLOOKUP($A102,take1,12,FALSE)-#REF!</f>
        <v>#REF!</v>
      </c>
      <c r="M102" s="17" t="e">
        <f>VLOOKUP($A102,take1,13,FALSE)-#REF!</f>
        <v>#REF!</v>
      </c>
      <c r="N102" s="17" t="e">
        <f>VLOOKUP($A102,take1,14,FALSE)-#REF!</f>
        <v>#REF!</v>
      </c>
      <c r="O102" s="17" t="e">
        <f>VLOOKUP($A102,take1,15,FALSE)-#REF!</f>
        <v>#REF!</v>
      </c>
      <c r="P102" s="17" t="e">
        <f>VLOOKUP($A102,take1,16,FALSE)-#REF!</f>
        <v>#REF!</v>
      </c>
      <c r="Q102" s="17" t="e">
        <f>VLOOKUP($A102,take1,17,FALSE)-#REF!</f>
        <v>#REF!</v>
      </c>
      <c r="R102" s="17" t="e">
        <f>VLOOKUP($A102,take1,18,FALSE)-#REF!</f>
        <v>#REF!</v>
      </c>
      <c r="S102" s="17" t="e">
        <f>VLOOKUP($A102,take1,19,FALSE)-#REF!</f>
        <v>#REF!</v>
      </c>
    </row>
    <row r="103" spans="1:19" ht="12.75">
      <c r="A103" t="e">
        <f>#REF!</f>
        <v>#REF!</v>
      </c>
      <c r="B103" s="17" t="e">
        <f>VLOOKUP(A103,take1,2,FALSE)-#REF!</f>
        <v>#REF!</v>
      </c>
      <c r="C103" s="17" t="e">
        <f>VLOOKUP(A103,take1,3,FALSE)-#REF!</f>
        <v>#REF!</v>
      </c>
      <c r="D103" s="17" t="e">
        <f>VLOOKUP($A103,take1,4,FALSE)-#REF!</f>
        <v>#REF!</v>
      </c>
      <c r="E103" s="17" t="e">
        <f>VLOOKUP($A103,take1,5,FALSE)-#REF!</f>
        <v>#REF!</v>
      </c>
      <c r="F103" s="17" t="e">
        <f>VLOOKUP($A103,take1,6,FALSE)-#REF!</f>
        <v>#REF!</v>
      </c>
      <c r="G103" s="17" t="e">
        <f>VLOOKUP($A103,take1,7,FALSE)-#REF!</f>
        <v>#REF!</v>
      </c>
      <c r="H103" s="17" t="e">
        <f>VLOOKUP($A103,take1,8,FALSE)-#REF!</f>
        <v>#REF!</v>
      </c>
      <c r="I103" s="17" t="e">
        <f>VLOOKUP($A103,take1,9,FALSE)-#REF!</f>
        <v>#REF!</v>
      </c>
      <c r="J103" s="17" t="e">
        <f>VLOOKUP($A103,take1,10,FALSE)-#REF!</f>
        <v>#REF!</v>
      </c>
      <c r="K103" s="17" t="e">
        <f>VLOOKUP($A103,take1,11,FALSE)-#REF!</f>
        <v>#REF!</v>
      </c>
      <c r="L103" s="17" t="e">
        <f>VLOOKUP($A103,take1,12,FALSE)-#REF!</f>
        <v>#REF!</v>
      </c>
      <c r="M103" s="17" t="e">
        <f>VLOOKUP($A103,take1,13,FALSE)-#REF!</f>
        <v>#REF!</v>
      </c>
      <c r="N103" s="17" t="e">
        <f>VLOOKUP($A103,take1,14,FALSE)-#REF!</f>
        <v>#REF!</v>
      </c>
      <c r="O103" s="17" t="e">
        <f>VLOOKUP($A103,take1,15,FALSE)-#REF!</f>
        <v>#REF!</v>
      </c>
      <c r="P103" s="17" t="e">
        <f>VLOOKUP($A103,take1,16,FALSE)-#REF!</f>
        <v>#REF!</v>
      </c>
      <c r="Q103" s="17" t="e">
        <f>VLOOKUP($A103,take1,17,FALSE)-#REF!</f>
        <v>#REF!</v>
      </c>
      <c r="R103" s="17" t="e">
        <f>VLOOKUP($A103,take1,18,FALSE)-#REF!</f>
        <v>#REF!</v>
      </c>
      <c r="S103" s="17" t="e">
        <f>VLOOKUP($A103,take1,19,FALSE)-#REF!</f>
        <v>#REF!</v>
      </c>
    </row>
    <row r="104" spans="1:19" ht="12.75">
      <c r="A104" t="e">
        <f>#REF!</f>
        <v>#REF!</v>
      </c>
      <c r="B104" s="17" t="e">
        <f>VLOOKUP(A104,take1,2,FALSE)-#REF!</f>
        <v>#REF!</v>
      </c>
      <c r="C104" s="17" t="e">
        <f>VLOOKUP(A104,take1,3,FALSE)-#REF!</f>
        <v>#REF!</v>
      </c>
      <c r="D104" s="17" t="e">
        <f>VLOOKUP($A104,take1,4,FALSE)-#REF!</f>
        <v>#REF!</v>
      </c>
      <c r="E104" s="17" t="e">
        <f>VLOOKUP($A104,take1,5,FALSE)-#REF!</f>
        <v>#REF!</v>
      </c>
      <c r="F104" s="17" t="e">
        <f>VLOOKUP($A104,take1,6,FALSE)-#REF!</f>
        <v>#REF!</v>
      </c>
      <c r="G104" s="17" t="e">
        <f>VLOOKUP($A104,take1,7,FALSE)-#REF!</f>
        <v>#REF!</v>
      </c>
      <c r="H104" s="17" t="e">
        <f>VLOOKUP($A104,take1,8,FALSE)-#REF!</f>
        <v>#REF!</v>
      </c>
      <c r="I104" s="17" t="e">
        <f>VLOOKUP($A104,take1,9,FALSE)-#REF!</f>
        <v>#REF!</v>
      </c>
      <c r="J104" s="17" t="e">
        <f>VLOOKUP($A104,take1,10,FALSE)-#REF!</f>
        <v>#REF!</v>
      </c>
      <c r="K104" s="17" t="e">
        <f>VLOOKUP($A104,take1,11,FALSE)-#REF!</f>
        <v>#REF!</v>
      </c>
      <c r="L104" s="17" t="e">
        <f>VLOOKUP($A104,take1,12,FALSE)-#REF!</f>
        <v>#REF!</v>
      </c>
      <c r="M104" s="17" t="e">
        <f>VLOOKUP($A104,take1,13,FALSE)-#REF!</f>
        <v>#REF!</v>
      </c>
      <c r="N104" s="17" t="e">
        <f>VLOOKUP($A104,take1,14,FALSE)-#REF!</f>
        <v>#REF!</v>
      </c>
      <c r="O104" s="17" t="e">
        <f>VLOOKUP($A104,take1,15,FALSE)-#REF!</f>
        <v>#REF!</v>
      </c>
      <c r="P104" s="17" t="e">
        <f>VLOOKUP($A104,take1,16,FALSE)-#REF!</f>
        <v>#REF!</v>
      </c>
      <c r="Q104" s="17" t="e">
        <f>VLOOKUP($A104,take1,17,FALSE)-#REF!</f>
        <v>#REF!</v>
      </c>
      <c r="R104" s="17" t="e">
        <f>VLOOKUP($A104,take1,18,FALSE)-#REF!</f>
        <v>#REF!</v>
      </c>
      <c r="S104" s="17" t="e">
        <f>VLOOKUP($A104,take1,19,FALSE)-#REF!</f>
        <v>#REF!</v>
      </c>
    </row>
    <row r="105" spans="1:19" ht="12.75">
      <c r="A105" t="e">
        <f>#REF!</f>
        <v>#REF!</v>
      </c>
      <c r="B105" s="17" t="e">
        <f>VLOOKUP(A105,take1,2,FALSE)-#REF!</f>
        <v>#REF!</v>
      </c>
      <c r="C105" s="17" t="e">
        <f>VLOOKUP(A105,take1,3,FALSE)-#REF!</f>
        <v>#REF!</v>
      </c>
      <c r="D105" s="17" t="e">
        <f>VLOOKUP($A105,take1,4,FALSE)-#REF!</f>
        <v>#REF!</v>
      </c>
      <c r="E105" s="17" t="e">
        <f>VLOOKUP($A105,take1,5,FALSE)-#REF!</f>
        <v>#REF!</v>
      </c>
      <c r="F105" s="17" t="e">
        <f>VLOOKUP($A105,take1,6,FALSE)-#REF!</f>
        <v>#REF!</v>
      </c>
      <c r="G105" s="17" t="e">
        <f>VLOOKUP($A105,take1,7,FALSE)-#REF!</f>
        <v>#REF!</v>
      </c>
      <c r="H105" s="17" t="e">
        <f>VLOOKUP($A105,take1,8,FALSE)-#REF!</f>
        <v>#REF!</v>
      </c>
      <c r="I105" s="17" t="e">
        <f>VLOOKUP($A105,take1,9,FALSE)-#REF!</f>
        <v>#REF!</v>
      </c>
      <c r="J105" s="17" t="e">
        <f>VLOOKUP($A105,take1,10,FALSE)-#REF!</f>
        <v>#REF!</v>
      </c>
      <c r="K105" s="17" t="e">
        <f>VLOOKUP($A105,take1,11,FALSE)-#REF!</f>
        <v>#REF!</v>
      </c>
      <c r="L105" s="17" t="e">
        <f>VLOOKUP($A105,take1,12,FALSE)-#REF!</f>
        <v>#REF!</v>
      </c>
      <c r="M105" s="17" t="e">
        <f>VLOOKUP($A105,take1,13,FALSE)-#REF!</f>
        <v>#REF!</v>
      </c>
      <c r="N105" s="17" t="e">
        <f>VLOOKUP($A105,take1,14,FALSE)-#REF!</f>
        <v>#REF!</v>
      </c>
      <c r="O105" s="17" t="e">
        <f>VLOOKUP($A105,take1,15,FALSE)-#REF!</f>
        <v>#REF!</v>
      </c>
      <c r="P105" s="17" t="e">
        <f>VLOOKUP($A105,take1,16,FALSE)-#REF!</f>
        <v>#REF!</v>
      </c>
      <c r="Q105" s="17" t="e">
        <f>VLOOKUP($A105,take1,17,FALSE)-#REF!</f>
        <v>#REF!</v>
      </c>
      <c r="R105" s="17" t="e">
        <f>VLOOKUP($A105,take1,18,FALSE)-#REF!</f>
        <v>#REF!</v>
      </c>
      <c r="S105" s="17" t="e">
        <f>VLOOKUP($A105,take1,19,FALSE)-#REF!</f>
        <v>#REF!</v>
      </c>
    </row>
    <row r="106" spans="1:19" ht="12.75">
      <c r="A106" t="e">
        <f>#REF!</f>
        <v>#REF!</v>
      </c>
      <c r="B106" s="17" t="e">
        <f>VLOOKUP(A106,take1,2,FALSE)-#REF!</f>
        <v>#REF!</v>
      </c>
      <c r="C106" s="17" t="e">
        <f>VLOOKUP(A106,take1,3,FALSE)-#REF!</f>
        <v>#REF!</v>
      </c>
      <c r="D106" s="17" t="e">
        <f>VLOOKUP($A106,take1,4,FALSE)-#REF!</f>
        <v>#REF!</v>
      </c>
      <c r="E106" s="17" t="e">
        <f>VLOOKUP($A106,take1,5,FALSE)-#REF!</f>
        <v>#REF!</v>
      </c>
      <c r="F106" s="17" t="e">
        <f>VLOOKUP($A106,take1,6,FALSE)-#REF!</f>
        <v>#REF!</v>
      </c>
      <c r="G106" s="17" t="e">
        <f>VLOOKUP($A106,take1,7,FALSE)-#REF!</f>
        <v>#REF!</v>
      </c>
      <c r="H106" s="17" t="e">
        <f>VLOOKUP($A106,take1,8,FALSE)-#REF!</f>
        <v>#REF!</v>
      </c>
      <c r="I106" s="17" t="e">
        <f>VLOOKUP($A106,take1,9,FALSE)-#REF!</f>
        <v>#REF!</v>
      </c>
      <c r="J106" s="17" t="e">
        <f>VLOOKUP($A106,take1,10,FALSE)-#REF!</f>
        <v>#REF!</v>
      </c>
      <c r="K106" s="17" t="e">
        <f>VLOOKUP($A106,take1,11,FALSE)-#REF!</f>
        <v>#REF!</v>
      </c>
      <c r="L106" s="17" t="e">
        <f>VLOOKUP($A106,take1,12,FALSE)-#REF!</f>
        <v>#REF!</v>
      </c>
      <c r="M106" s="17" t="e">
        <f>VLOOKUP($A106,take1,13,FALSE)-#REF!</f>
        <v>#REF!</v>
      </c>
      <c r="N106" s="17" t="e">
        <f>VLOOKUP($A106,take1,14,FALSE)-#REF!</f>
        <v>#REF!</v>
      </c>
      <c r="O106" s="17" t="e">
        <f>VLOOKUP($A106,take1,15,FALSE)-#REF!</f>
        <v>#REF!</v>
      </c>
      <c r="P106" s="17" t="e">
        <f>VLOOKUP($A106,take1,16,FALSE)-#REF!</f>
        <v>#REF!</v>
      </c>
      <c r="Q106" s="17" t="e">
        <f>VLOOKUP($A106,take1,17,FALSE)-#REF!</f>
        <v>#REF!</v>
      </c>
      <c r="R106" s="17" t="e">
        <f>VLOOKUP($A106,take1,18,FALSE)-#REF!</f>
        <v>#REF!</v>
      </c>
      <c r="S106" s="17" t="e">
        <f>VLOOKUP($A106,take1,19,FALSE)-#REF!</f>
        <v>#REF!</v>
      </c>
    </row>
    <row r="107" spans="1:19" ht="12.75">
      <c r="A107" t="e">
        <f>#REF!</f>
        <v>#REF!</v>
      </c>
      <c r="B107" s="17" t="e">
        <f>VLOOKUP(A107,take1,2,FALSE)-#REF!</f>
        <v>#REF!</v>
      </c>
      <c r="C107" s="17" t="e">
        <f>VLOOKUP(A107,take1,3,FALSE)-#REF!</f>
        <v>#REF!</v>
      </c>
      <c r="D107" s="17" t="e">
        <f>VLOOKUP($A107,take1,4,FALSE)-#REF!</f>
        <v>#REF!</v>
      </c>
      <c r="E107" s="17" t="e">
        <f>VLOOKUP($A107,take1,5,FALSE)-#REF!</f>
        <v>#REF!</v>
      </c>
      <c r="F107" s="17" t="e">
        <f>VLOOKUP($A107,take1,6,FALSE)-#REF!</f>
        <v>#REF!</v>
      </c>
      <c r="G107" s="17" t="e">
        <f>VLOOKUP($A107,take1,7,FALSE)-#REF!</f>
        <v>#REF!</v>
      </c>
      <c r="H107" s="17" t="e">
        <f>VLOOKUP($A107,take1,8,FALSE)-#REF!</f>
        <v>#REF!</v>
      </c>
      <c r="I107" s="17" t="e">
        <f>VLOOKUP($A107,take1,9,FALSE)-#REF!</f>
        <v>#REF!</v>
      </c>
      <c r="J107" s="17" t="e">
        <f>VLOOKUP($A107,take1,10,FALSE)-#REF!</f>
        <v>#REF!</v>
      </c>
      <c r="K107" s="17" t="e">
        <f>VLOOKUP($A107,take1,11,FALSE)-#REF!</f>
        <v>#REF!</v>
      </c>
      <c r="L107" s="17" t="e">
        <f>VLOOKUP($A107,take1,12,FALSE)-#REF!</f>
        <v>#REF!</v>
      </c>
      <c r="M107" s="17" t="e">
        <f>VLOOKUP($A107,take1,13,FALSE)-#REF!</f>
        <v>#REF!</v>
      </c>
      <c r="N107" s="17" t="e">
        <f>VLOOKUP($A107,take1,14,FALSE)-#REF!</f>
        <v>#REF!</v>
      </c>
      <c r="O107" s="17" t="e">
        <f>VLOOKUP($A107,take1,15,FALSE)-#REF!</f>
        <v>#REF!</v>
      </c>
      <c r="P107" s="17" t="e">
        <f>VLOOKUP($A107,take1,16,FALSE)-#REF!</f>
        <v>#REF!</v>
      </c>
      <c r="Q107" s="17" t="e">
        <f>VLOOKUP($A107,take1,17,FALSE)-#REF!</f>
        <v>#REF!</v>
      </c>
      <c r="R107" s="17" t="e">
        <f>VLOOKUP($A107,take1,18,FALSE)-#REF!</f>
        <v>#REF!</v>
      </c>
      <c r="S107" s="17" t="e">
        <f>VLOOKUP($A107,take1,19,FALSE)-#REF!</f>
        <v>#REF!</v>
      </c>
    </row>
    <row r="108" spans="1:19" ht="12.75">
      <c r="A108" t="e">
        <f>#REF!</f>
        <v>#REF!</v>
      </c>
      <c r="B108" s="17" t="e">
        <f>VLOOKUP(A108,take1,2,FALSE)-#REF!</f>
        <v>#REF!</v>
      </c>
      <c r="C108" s="17" t="e">
        <f>VLOOKUP(A108,take1,3,FALSE)-#REF!</f>
        <v>#REF!</v>
      </c>
      <c r="D108" s="17" t="e">
        <f>VLOOKUP($A108,take1,4,FALSE)-#REF!</f>
        <v>#REF!</v>
      </c>
      <c r="E108" s="17" t="e">
        <f>VLOOKUP($A108,take1,5,FALSE)-#REF!</f>
        <v>#REF!</v>
      </c>
      <c r="F108" s="17" t="e">
        <f>VLOOKUP($A108,take1,6,FALSE)-#REF!</f>
        <v>#REF!</v>
      </c>
      <c r="G108" s="17" t="e">
        <f>VLOOKUP($A108,take1,7,FALSE)-#REF!</f>
        <v>#REF!</v>
      </c>
      <c r="H108" s="17" t="e">
        <f>VLOOKUP($A108,take1,8,FALSE)-#REF!</f>
        <v>#REF!</v>
      </c>
      <c r="I108" s="17" t="e">
        <f>VLOOKUP($A108,take1,9,FALSE)-#REF!</f>
        <v>#REF!</v>
      </c>
      <c r="J108" s="17" t="e">
        <f>VLOOKUP($A108,take1,10,FALSE)-#REF!</f>
        <v>#REF!</v>
      </c>
      <c r="K108" s="17" t="e">
        <f>VLOOKUP($A108,take1,11,FALSE)-#REF!</f>
        <v>#REF!</v>
      </c>
      <c r="L108" s="17" t="e">
        <f>VLOOKUP($A108,take1,12,FALSE)-#REF!</f>
        <v>#REF!</v>
      </c>
      <c r="M108" s="17" t="e">
        <f>VLOOKUP($A108,take1,13,FALSE)-#REF!</f>
        <v>#REF!</v>
      </c>
      <c r="N108" s="17" t="e">
        <f>VLOOKUP($A108,take1,14,FALSE)-#REF!</f>
        <v>#REF!</v>
      </c>
      <c r="O108" s="17" t="e">
        <f>VLOOKUP($A108,take1,15,FALSE)-#REF!</f>
        <v>#REF!</v>
      </c>
      <c r="P108" s="17" t="e">
        <f>VLOOKUP($A108,take1,16,FALSE)-#REF!</f>
        <v>#REF!</v>
      </c>
      <c r="Q108" s="17" t="e">
        <f>VLOOKUP($A108,take1,17,FALSE)-#REF!</f>
        <v>#REF!</v>
      </c>
      <c r="R108" s="17" t="e">
        <f>VLOOKUP($A108,take1,18,FALSE)-#REF!</f>
        <v>#REF!</v>
      </c>
      <c r="S108" s="17" t="e">
        <f>VLOOKUP($A108,take1,19,FALSE)-#REF!</f>
        <v>#REF!</v>
      </c>
    </row>
    <row r="109" spans="1:19" ht="12.75">
      <c r="A109" t="e">
        <f>#REF!</f>
        <v>#REF!</v>
      </c>
      <c r="B109" s="17" t="e">
        <f>VLOOKUP(A109,take1,2,FALSE)-#REF!</f>
        <v>#REF!</v>
      </c>
      <c r="C109" s="17" t="e">
        <f>VLOOKUP(A109,take1,3,FALSE)-#REF!</f>
        <v>#REF!</v>
      </c>
      <c r="D109" s="17" t="e">
        <f>VLOOKUP($A109,take1,4,FALSE)-#REF!</f>
        <v>#REF!</v>
      </c>
      <c r="E109" s="17" t="e">
        <f>VLOOKUP($A109,take1,5,FALSE)-#REF!</f>
        <v>#REF!</v>
      </c>
      <c r="F109" s="17" t="e">
        <f>VLOOKUP($A109,take1,6,FALSE)-#REF!</f>
        <v>#REF!</v>
      </c>
      <c r="G109" s="17" t="e">
        <f>VLOOKUP($A109,take1,7,FALSE)-#REF!</f>
        <v>#REF!</v>
      </c>
      <c r="H109" s="17" t="e">
        <f>VLOOKUP($A109,take1,8,FALSE)-#REF!</f>
        <v>#REF!</v>
      </c>
      <c r="I109" s="17" t="e">
        <f>VLOOKUP($A109,take1,9,FALSE)-#REF!</f>
        <v>#REF!</v>
      </c>
      <c r="J109" s="17" t="e">
        <f>VLOOKUP($A109,take1,10,FALSE)-#REF!</f>
        <v>#REF!</v>
      </c>
      <c r="K109" s="17" t="e">
        <f>VLOOKUP($A109,take1,11,FALSE)-#REF!</f>
        <v>#REF!</v>
      </c>
      <c r="L109" s="17" t="e">
        <f>VLOOKUP($A109,take1,12,FALSE)-#REF!</f>
        <v>#REF!</v>
      </c>
      <c r="M109" s="17" t="e">
        <f>VLOOKUP($A109,take1,13,FALSE)-#REF!</f>
        <v>#REF!</v>
      </c>
      <c r="N109" s="17" t="e">
        <f>VLOOKUP($A109,take1,14,FALSE)-#REF!</f>
        <v>#REF!</v>
      </c>
      <c r="O109" s="17" t="e">
        <f>VLOOKUP($A109,take1,15,FALSE)-#REF!</f>
        <v>#REF!</v>
      </c>
      <c r="P109" s="17" t="e">
        <f>VLOOKUP($A109,take1,16,FALSE)-#REF!</f>
        <v>#REF!</v>
      </c>
      <c r="Q109" s="17" t="e">
        <f>VLOOKUP($A109,take1,17,FALSE)-#REF!</f>
        <v>#REF!</v>
      </c>
      <c r="R109" s="17" t="e">
        <f>VLOOKUP($A109,take1,18,FALSE)-#REF!</f>
        <v>#REF!</v>
      </c>
      <c r="S109" s="17" t="e">
        <f>VLOOKUP($A109,take1,19,FALSE)-#REF!</f>
        <v>#REF!</v>
      </c>
    </row>
    <row r="110" spans="1:19" ht="12.75">
      <c r="A110" t="e">
        <f>#REF!</f>
        <v>#REF!</v>
      </c>
      <c r="B110" s="17" t="e">
        <f>VLOOKUP(A110,take1,2,FALSE)-#REF!</f>
        <v>#REF!</v>
      </c>
      <c r="C110" s="17" t="e">
        <f>VLOOKUP(A110,take1,3,FALSE)-#REF!</f>
        <v>#REF!</v>
      </c>
      <c r="D110" s="17" t="e">
        <f>VLOOKUP($A110,take1,4,FALSE)-#REF!</f>
        <v>#REF!</v>
      </c>
      <c r="E110" s="17" t="e">
        <f>VLOOKUP($A110,take1,5,FALSE)-#REF!</f>
        <v>#REF!</v>
      </c>
      <c r="F110" s="17" t="e">
        <f>VLOOKUP($A110,take1,6,FALSE)-#REF!</f>
        <v>#REF!</v>
      </c>
      <c r="G110" s="17" t="e">
        <f>VLOOKUP($A110,take1,7,FALSE)-#REF!</f>
        <v>#REF!</v>
      </c>
      <c r="H110" s="17" t="e">
        <f>VLOOKUP($A110,take1,8,FALSE)-#REF!</f>
        <v>#REF!</v>
      </c>
      <c r="I110" s="17" t="e">
        <f>VLOOKUP($A110,take1,9,FALSE)-#REF!</f>
        <v>#REF!</v>
      </c>
      <c r="J110" s="17" t="e">
        <f>VLOOKUP($A110,take1,10,FALSE)-#REF!</f>
        <v>#REF!</v>
      </c>
      <c r="K110" s="17" t="e">
        <f>VLOOKUP($A110,take1,11,FALSE)-#REF!</f>
        <v>#REF!</v>
      </c>
      <c r="L110" s="17" t="e">
        <f>VLOOKUP($A110,take1,12,FALSE)-#REF!</f>
        <v>#REF!</v>
      </c>
      <c r="M110" s="17" t="e">
        <f>VLOOKUP($A110,take1,13,FALSE)-#REF!</f>
        <v>#REF!</v>
      </c>
      <c r="N110" s="17" t="e">
        <f>VLOOKUP($A110,take1,14,FALSE)-#REF!</f>
        <v>#REF!</v>
      </c>
      <c r="O110" s="17" t="e">
        <f>VLOOKUP($A110,take1,15,FALSE)-#REF!</f>
        <v>#REF!</v>
      </c>
      <c r="P110" s="17" t="e">
        <f>VLOOKUP($A110,take1,16,FALSE)-#REF!</f>
        <v>#REF!</v>
      </c>
      <c r="Q110" s="17" t="e">
        <f>VLOOKUP($A110,take1,17,FALSE)-#REF!</f>
        <v>#REF!</v>
      </c>
      <c r="R110" s="17" t="e">
        <f>VLOOKUP($A110,take1,18,FALSE)-#REF!</f>
        <v>#REF!</v>
      </c>
      <c r="S110" s="17" t="e">
        <f>VLOOKUP($A110,take1,19,FALSE)-#REF!</f>
        <v>#REF!</v>
      </c>
    </row>
    <row r="111" spans="1:19" ht="12.75">
      <c r="A111" t="e">
        <f>#REF!</f>
        <v>#REF!</v>
      </c>
      <c r="B111" s="17" t="e">
        <f>VLOOKUP(A111,take1,2,FALSE)-#REF!</f>
        <v>#REF!</v>
      </c>
      <c r="C111" s="17" t="e">
        <f>VLOOKUP(A111,take1,3,FALSE)-#REF!</f>
        <v>#REF!</v>
      </c>
      <c r="D111" s="17" t="e">
        <f>VLOOKUP($A111,take1,4,FALSE)-#REF!</f>
        <v>#REF!</v>
      </c>
      <c r="E111" s="17" t="e">
        <f>VLOOKUP($A111,take1,5,FALSE)-#REF!</f>
        <v>#REF!</v>
      </c>
      <c r="F111" s="17" t="e">
        <f>VLOOKUP($A111,take1,6,FALSE)-#REF!</f>
        <v>#REF!</v>
      </c>
      <c r="G111" s="17" t="e">
        <f>VLOOKUP($A111,take1,7,FALSE)-#REF!</f>
        <v>#REF!</v>
      </c>
      <c r="H111" s="17" t="e">
        <f>VLOOKUP($A111,take1,8,FALSE)-#REF!</f>
        <v>#REF!</v>
      </c>
      <c r="I111" s="17" t="e">
        <f>VLOOKUP($A111,take1,9,FALSE)-#REF!</f>
        <v>#REF!</v>
      </c>
      <c r="J111" s="17" t="e">
        <f>VLOOKUP($A111,take1,10,FALSE)-#REF!</f>
        <v>#REF!</v>
      </c>
      <c r="K111" s="17" t="e">
        <f>VLOOKUP($A111,take1,11,FALSE)-#REF!</f>
        <v>#REF!</v>
      </c>
      <c r="L111" s="17" t="e">
        <f>VLOOKUP($A111,take1,12,FALSE)-#REF!</f>
        <v>#REF!</v>
      </c>
      <c r="M111" s="17" t="e">
        <f>VLOOKUP($A111,take1,13,FALSE)-#REF!</f>
        <v>#REF!</v>
      </c>
      <c r="N111" s="17" t="e">
        <f>VLOOKUP($A111,take1,14,FALSE)-#REF!</f>
        <v>#REF!</v>
      </c>
      <c r="O111" s="17" t="e">
        <f>VLOOKUP($A111,take1,15,FALSE)-#REF!</f>
        <v>#REF!</v>
      </c>
      <c r="P111" s="17" t="e">
        <f>VLOOKUP($A111,take1,16,FALSE)-#REF!</f>
        <v>#REF!</v>
      </c>
      <c r="Q111" s="17" t="e">
        <f>VLOOKUP($A111,take1,17,FALSE)-#REF!</f>
        <v>#REF!</v>
      </c>
      <c r="R111" s="17" t="e">
        <f>VLOOKUP($A111,take1,18,FALSE)-#REF!</f>
        <v>#REF!</v>
      </c>
      <c r="S111" s="17" t="e">
        <f>VLOOKUP($A111,take1,19,FALSE)-#REF!</f>
        <v>#REF!</v>
      </c>
    </row>
    <row r="112" spans="1:19" ht="12.75">
      <c r="A112" t="e">
        <f>#REF!</f>
        <v>#REF!</v>
      </c>
      <c r="B112" s="17" t="e">
        <f>VLOOKUP(A112,take1,2,FALSE)-#REF!</f>
        <v>#REF!</v>
      </c>
      <c r="C112" s="17" t="e">
        <f>VLOOKUP(A112,take1,3,FALSE)-#REF!</f>
        <v>#REF!</v>
      </c>
      <c r="D112" s="17" t="e">
        <f>VLOOKUP($A112,take1,4,FALSE)-#REF!</f>
        <v>#REF!</v>
      </c>
      <c r="E112" s="17" t="e">
        <f>VLOOKUP($A112,take1,5,FALSE)-#REF!</f>
        <v>#REF!</v>
      </c>
      <c r="F112" s="17" t="e">
        <f>VLOOKUP($A112,take1,6,FALSE)-#REF!</f>
        <v>#REF!</v>
      </c>
      <c r="G112" s="17" t="e">
        <f>VLOOKUP($A112,take1,7,FALSE)-#REF!</f>
        <v>#REF!</v>
      </c>
      <c r="H112" s="17" t="e">
        <f>VLOOKUP($A112,take1,8,FALSE)-#REF!</f>
        <v>#REF!</v>
      </c>
      <c r="I112" s="17" t="e">
        <f>VLOOKUP($A112,take1,9,FALSE)-#REF!</f>
        <v>#REF!</v>
      </c>
      <c r="J112" s="17" t="e">
        <f>VLOOKUP($A112,take1,10,FALSE)-#REF!</f>
        <v>#REF!</v>
      </c>
      <c r="K112" s="17" t="e">
        <f>VLOOKUP($A112,take1,11,FALSE)-#REF!</f>
        <v>#REF!</v>
      </c>
      <c r="L112" s="17" t="e">
        <f>VLOOKUP($A112,take1,12,FALSE)-#REF!</f>
        <v>#REF!</v>
      </c>
      <c r="M112" s="17" t="e">
        <f>VLOOKUP($A112,take1,13,FALSE)-#REF!</f>
        <v>#REF!</v>
      </c>
      <c r="N112" s="17" t="e">
        <f>VLOOKUP($A112,take1,14,FALSE)-#REF!</f>
        <v>#REF!</v>
      </c>
      <c r="O112" s="17" t="e">
        <f>VLOOKUP($A112,take1,15,FALSE)-#REF!</f>
        <v>#REF!</v>
      </c>
      <c r="P112" s="17" t="e">
        <f>VLOOKUP($A112,take1,16,FALSE)-#REF!</f>
        <v>#REF!</v>
      </c>
      <c r="Q112" s="17" t="e">
        <f>VLOOKUP($A112,take1,17,FALSE)-#REF!</f>
        <v>#REF!</v>
      </c>
      <c r="R112" s="17" t="e">
        <f>VLOOKUP($A112,take1,18,FALSE)-#REF!</f>
        <v>#REF!</v>
      </c>
      <c r="S112" s="17" t="e">
        <f>VLOOKUP($A112,take1,19,FALSE)-#REF!</f>
        <v>#REF!</v>
      </c>
    </row>
    <row r="113" spans="1:19" ht="12.75">
      <c r="A113" t="e">
        <f>#REF!</f>
        <v>#REF!</v>
      </c>
      <c r="B113" s="17" t="e">
        <f>VLOOKUP(A113,take1,2,FALSE)-#REF!</f>
        <v>#REF!</v>
      </c>
      <c r="C113" s="17" t="e">
        <f>VLOOKUP(A113,take1,3,FALSE)-#REF!</f>
        <v>#REF!</v>
      </c>
      <c r="D113" s="17" t="e">
        <f>VLOOKUP($A113,take1,4,FALSE)-#REF!</f>
        <v>#REF!</v>
      </c>
      <c r="E113" s="17" t="e">
        <f>VLOOKUP($A113,take1,5,FALSE)-#REF!</f>
        <v>#REF!</v>
      </c>
      <c r="F113" s="17" t="e">
        <f>VLOOKUP($A113,take1,6,FALSE)-#REF!</f>
        <v>#REF!</v>
      </c>
      <c r="G113" s="17" t="e">
        <f>VLOOKUP($A113,take1,7,FALSE)-#REF!</f>
        <v>#REF!</v>
      </c>
      <c r="H113" s="17" t="e">
        <f>VLOOKUP($A113,take1,8,FALSE)-#REF!</f>
        <v>#REF!</v>
      </c>
      <c r="I113" s="17" t="e">
        <f>VLOOKUP($A113,take1,9,FALSE)-#REF!</f>
        <v>#REF!</v>
      </c>
      <c r="J113" s="17" t="e">
        <f>VLOOKUP($A113,take1,10,FALSE)-#REF!</f>
        <v>#REF!</v>
      </c>
      <c r="K113" s="17" t="e">
        <f>VLOOKUP($A113,take1,11,FALSE)-#REF!</f>
        <v>#REF!</v>
      </c>
      <c r="L113" s="17" t="e">
        <f>VLOOKUP($A113,take1,12,FALSE)-#REF!</f>
        <v>#REF!</v>
      </c>
      <c r="M113" s="17" t="e">
        <f>VLOOKUP($A113,take1,13,FALSE)-#REF!</f>
        <v>#REF!</v>
      </c>
      <c r="N113" s="17" t="e">
        <f>VLOOKUP($A113,take1,14,FALSE)-#REF!</f>
        <v>#REF!</v>
      </c>
      <c r="O113" s="17" t="e">
        <f>VLOOKUP($A113,take1,15,FALSE)-#REF!</f>
        <v>#REF!</v>
      </c>
      <c r="P113" s="17" t="e">
        <f>VLOOKUP($A113,take1,16,FALSE)-#REF!</f>
        <v>#REF!</v>
      </c>
      <c r="Q113" s="17" t="e">
        <f>VLOOKUP($A113,take1,17,FALSE)-#REF!</f>
        <v>#REF!</v>
      </c>
      <c r="R113" s="17" t="e">
        <f>VLOOKUP($A113,take1,18,FALSE)-#REF!</f>
        <v>#REF!</v>
      </c>
      <c r="S113" s="17" t="e">
        <f>VLOOKUP($A113,take1,19,FALSE)-#REF!</f>
        <v>#REF!</v>
      </c>
    </row>
    <row r="114" spans="1:19" ht="12.75">
      <c r="A114" t="e">
        <f>#REF!</f>
        <v>#REF!</v>
      </c>
      <c r="B114" s="17" t="e">
        <f>VLOOKUP(A114,take1,2,FALSE)-#REF!</f>
        <v>#REF!</v>
      </c>
      <c r="C114" s="17" t="e">
        <f>VLOOKUP(A114,take1,3,FALSE)-#REF!</f>
        <v>#REF!</v>
      </c>
      <c r="D114" s="17" t="e">
        <f>VLOOKUP($A114,take1,4,FALSE)-#REF!</f>
        <v>#REF!</v>
      </c>
      <c r="E114" s="17" t="e">
        <f>VLOOKUP($A114,take1,5,FALSE)-#REF!</f>
        <v>#REF!</v>
      </c>
      <c r="F114" s="17" t="e">
        <f>VLOOKUP($A114,take1,6,FALSE)-#REF!</f>
        <v>#REF!</v>
      </c>
      <c r="G114" s="17" t="e">
        <f>VLOOKUP($A114,take1,7,FALSE)-#REF!</f>
        <v>#REF!</v>
      </c>
      <c r="H114" s="17" t="e">
        <f>VLOOKUP($A114,take1,8,FALSE)-#REF!</f>
        <v>#REF!</v>
      </c>
      <c r="I114" s="17" t="e">
        <f>VLOOKUP($A114,take1,9,FALSE)-#REF!</f>
        <v>#REF!</v>
      </c>
      <c r="J114" s="17" t="e">
        <f>VLOOKUP($A114,take1,10,FALSE)-#REF!</f>
        <v>#REF!</v>
      </c>
      <c r="K114" s="17" t="e">
        <f>VLOOKUP($A114,take1,11,FALSE)-#REF!</f>
        <v>#REF!</v>
      </c>
      <c r="L114" s="17" t="e">
        <f>VLOOKUP($A114,take1,12,FALSE)-#REF!</f>
        <v>#REF!</v>
      </c>
      <c r="M114" s="17" t="e">
        <f>VLOOKUP($A114,take1,13,FALSE)-#REF!</f>
        <v>#REF!</v>
      </c>
      <c r="N114" s="17" t="e">
        <f>VLOOKUP($A114,take1,14,FALSE)-#REF!</f>
        <v>#REF!</v>
      </c>
      <c r="O114" s="17" t="e">
        <f>VLOOKUP($A114,take1,15,FALSE)-#REF!</f>
        <v>#REF!</v>
      </c>
      <c r="P114" s="17" t="e">
        <f>VLOOKUP($A114,take1,16,FALSE)-#REF!</f>
        <v>#REF!</v>
      </c>
      <c r="Q114" s="17" t="e">
        <f>VLOOKUP($A114,take1,17,FALSE)-#REF!</f>
        <v>#REF!</v>
      </c>
      <c r="R114" s="17" t="e">
        <f>VLOOKUP($A114,take1,18,FALSE)-#REF!</f>
        <v>#REF!</v>
      </c>
      <c r="S114" s="17" t="e">
        <f>VLOOKUP($A114,take1,19,FALSE)-#REF!</f>
        <v>#REF!</v>
      </c>
    </row>
    <row r="115" spans="1:19" ht="12.75">
      <c r="A115" t="e">
        <f>#REF!</f>
        <v>#REF!</v>
      </c>
      <c r="B115" s="17" t="e">
        <f>VLOOKUP(A115,take1,2,FALSE)-#REF!</f>
        <v>#REF!</v>
      </c>
      <c r="C115" s="17" t="e">
        <f>VLOOKUP(A115,take1,3,FALSE)-#REF!</f>
        <v>#REF!</v>
      </c>
      <c r="D115" s="17" t="e">
        <f>VLOOKUP($A115,take1,4,FALSE)-#REF!</f>
        <v>#REF!</v>
      </c>
      <c r="E115" s="17" t="e">
        <f>VLOOKUP($A115,take1,5,FALSE)-#REF!</f>
        <v>#REF!</v>
      </c>
      <c r="F115" s="17" t="e">
        <f>VLOOKUP($A115,take1,6,FALSE)-#REF!</f>
        <v>#REF!</v>
      </c>
      <c r="G115" s="17" t="e">
        <f>VLOOKUP($A115,take1,7,FALSE)-#REF!</f>
        <v>#REF!</v>
      </c>
      <c r="H115" s="17" t="e">
        <f>VLOOKUP($A115,take1,8,FALSE)-#REF!</f>
        <v>#REF!</v>
      </c>
      <c r="I115" s="17" t="e">
        <f>VLOOKUP($A115,take1,9,FALSE)-#REF!</f>
        <v>#REF!</v>
      </c>
      <c r="J115" s="17" t="e">
        <f>VLOOKUP($A115,take1,10,FALSE)-#REF!</f>
        <v>#REF!</v>
      </c>
      <c r="K115" s="17" t="e">
        <f>VLOOKUP($A115,take1,11,FALSE)-#REF!</f>
        <v>#REF!</v>
      </c>
      <c r="L115" s="17" t="e">
        <f>VLOOKUP($A115,take1,12,FALSE)-#REF!</f>
        <v>#REF!</v>
      </c>
      <c r="M115" s="17" t="e">
        <f>VLOOKUP($A115,take1,13,FALSE)-#REF!</f>
        <v>#REF!</v>
      </c>
      <c r="N115" s="17" t="e">
        <f>VLOOKUP($A115,take1,14,FALSE)-#REF!</f>
        <v>#REF!</v>
      </c>
      <c r="O115" s="17" t="e">
        <f>VLOOKUP($A115,take1,15,FALSE)-#REF!</f>
        <v>#REF!</v>
      </c>
      <c r="P115" s="17" t="e">
        <f>VLOOKUP($A115,take1,16,FALSE)-#REF!</f>
        <v>#REF!</v>
      </c>
      <c r="Q115" s="17" t="e">
        <f>VLOOKUP($A115,take1,17,FALSE)-#REF!</f>
        <v>#REF!</v>
      </c>
      <c r="R115" s="17" t="e">
        <f>VLOOKUP($A115,take1,18,FALSE)-#REF!</f>
        <v>#REF!</v>
      </c>
      <c r="S115" s="17" t="e">
        <f>VLOOKUP($A115,take1,19,FALSE)-#REF!</f>
        <v>#REF!</v>
      </c>
    </row>
    <row r="116" spans="1:19" ht="12.75">
      <c r="A116" t="e">
        <f>#REF!</f>
        <v>#REF!</v>
      </c>
      <c r="B116" s="17" t="e">
        <f>VLOOKUP(A116,take1,2,FALSE)-#REF!</f>
        <v>#REF!</v>
      </c>
      <c r="C116" s="17" t="e">
        <f>VLOOKUP(A116,take1,3,FALSE)-#REF!</f>
        <v>#REF!</v>
      </c>
      <c r="D116" s="17" t="e">
        <f>VLOOKUP($A116,take1,4,FALSE)-#REF!</f>
        <v>#REF!</v>
      </c>
      <c r="E116" s="17" t="e">
        <f>VLOOKUP($A116,take1,5,FALSE)-#REF!</f>
        <v>#REF!</v>
      </c>
      <c r="F116" s="17" t="e">
        <f>VLOOKUP($A116,take1,6,FALSE)-#REF!</f>
        <v>#REF!</v>
      </c>
      <c r="G116" s="17" t="e">
        <f>VLOOKUP($A116,take1,7,FALSE)-#REF!</f>
        <v>#REF!</v>
      </c>
      <c r="H116" s="17" t="e">
        <f>VLOOKUP($A116,take1,8,FALSE)-#REF!</f>
        <v>#REF!</v>
      </c>
      <c r="I116" s="17" t="e">
        <f>VLOOKUP($A116,take1,9,FALSE)-#REF!</f>
        <v>#REF!</v>
      </c>
      <c r="J116" s="17" t="e">
        <f>VLOOKUP($A116,take1,10,FALSE)-#REF!</f>
        <v>#REF!</v>
      </c>
      <c r="K116" s="17" t="e">
        <f>VLOOKUP($A116,take1,11,FALSE)-#REF!</f>
        <v>#REF!</v>
      </c>
      <c r="L116" s="17" t="e">
        <f>VLOOKUP($A116,take1,12,FALSE)-#REF!</f>
        <v>#REF!</v>
      </c>
      <c r="M116" s="17" t="e">
        <f>VLOOKUP($A116,take1,13,FALSE)-#REF!</f>
        <v>#REF!</v>
      </c>
      <c r="N116" s="17" t="e">
        <f>VLOOKUP($A116,take1,14,FALSE)-#REF!</f>
        <v>#REF!</v>
      </c>
      <c r="O116" s="17" t="e">
        <f>VLOOKUP($A116,take1,15,FALSE)-#REF!</f>
        <v>#REF!</v>
      </c>
      <c r="P116" s="17" t="e">
        <f>VLOOKUP($A116,take1,16,FALSE)-#REF!</f>
        <v>#REF!</v>
      </c>
      <c r="Q116" s="17" t="e">
        <f>VLOOKUP($A116,take1,17,FALSE)-#REF!</f>
        <v>#REF!</v>
      </c>
      <c r="R116" s="17" t="e">
        <f>VLOOKUP($A116,take1,18,FALSE)-#REF!</f>
        <v>#REF!</v>
      </c>
      <c r="S116" s="17" t="e">
        <f>VLOOKUP($A116,take1,19,FALSE)-#REF!</f>
        <v>#REF!</v>
      </c>
    </row>
    <row r="117" spans="1:19" ht="12.75">
      <c r="A117" t="e">
        <f>#REF!</f>
        <v>#REF!</v>
      </c>
      <c r="B117" s="17" t="e">
        <f>VLOOKUP(A117,take1,2,FALSE)-#REF!</f>
        <v>#REF!</v>
      </c>
      <c r="C117" s="17" t="e">
        <f>VLOOKUP(A117,take1,3,FALSE)-#REF!</f>
        <v>#REF!</v>
      </c>
      <c r="D117" s="17" t="e">
        <f>VLOOKUP($A117,take1,4,FALSE)-#REF!</f>
        <v>#REF!</v>
      </c>
      <c r="E117" s="17" t="e">
        <f>VLOOKUP($A117,take1,5,FALSE)-#REF!</f>
        <v>#REF!</v>
      </c>
      <c r="F117" s="17" t="e">
        <f>VLOOKUP($A117,take1,6,FALSE)-#REF!</f>
        <v>#REF!</v>
      </c>
      <c r="G117" s="17" t="e">
        <f>VLOOKUP($A117,take1,7,FALSE)-#REF!</f>
        <v>#REF!</v>
      </c>
      <c r="H117" s="17" t="e">
        <f>VLOOKUP($A117,take1,8,FALSE)-#REF!</f>
        <v>#REF!</v>
      </c>
      <c r="I117" s="17" t="e">
        <f>VLOOKUP($A117,take1,9,FALSE)-#REF!</f>
        <v>#REF!</v>
      </c>
      <c r="J117" s="17" t="e">
        <f>VLOOKUP($A117,take1,10,FALSE)-#REF!</f>
        <v>#REF!</v>
      </c>
      <c r="K117" s="17" t="e">
        <f>VLOOKUP($A117,take1,11,FALSE)-#REF!</f>
        <v>#REF!</v>
      </c>
      <c r="L117" s="17" t="e">
        <f>VLOOKUP($A117,take1,12,FALSE)-#REF!</f>
        <v>#REF!</v>
      </c>
      <c r="M117" s="17" t="e">
        <f>VLOOKUP($A117,take1,13,FALSE)-#REF!</f>
        <v>#REF!</v>
      </c>
      <c r="N117" s="17" t="e">
        <f>VLOOKUP($A117,take1,14,FALSE)-#REF!</f>
        <v>#REF!</v>
      </c>
      <c r="O117" s="17" t="e">
        <f>VLOOKUP($A117,take1,15,FALSE)-#REF!</f>
        <v>#REF!</v>
      </c>
      <c r="P117" s="17" t="e">
        <f>VLOOKUP($A117,take1,16,FALSE)-#REF!</f>
        <v>#REF!</v>
      </c>
      <c r="Q117" s="17" t="e">
        <f>VLOOKUP($A117,take1,17,FALSE)-#REF!</f>
        <v>#REF!</v>
      </c>
      <c r="R117" s="17" t="e">
        <f>VLOOKUP($A117,take1,18,FALSE)-#REF!</f>
        <v>#REF!</v>
      </c>
      <c r="S117" s="17" t="e">
        <f>VLOOKUP($A117,take1,19,FALSE)-#REF!</f>
        <v>#REF!</v>
      </c>
    </row>
    <row r="118" spans="1:19" ht="12.75">
      <c r="A118" t="e">
        <f>#REF!</f>
        <v>#REF!</v>
      </c>
      <c r="B118" s="17" t="e">
        <f>VLOOKUP(A118,take1,2,FALSE)-#REF!</f>
        <v>#REF!</v>
      </c>
      <c r="C118" s="17" t="e">
        <f>VLOOKUP(A118,take1,3,FALSE)-#REF!</f>
        <v>#REF!</v>
      </c>
      <c r="D118" s="17" t="e">
        <f>VLOOKUP($A118,take1,4,FALSE)-#REF!</f>
        <v>#REF!</v>
      </c>
      <c r="E118" s="17" t="e">
        <f>VLOOKUP($A118,take1,5,FALSE)-#REF!</f>
        <v>#REF!</v>
      </c>
      <c r="F118" s="17" t="e">
        <f>VLOOKUP($A118,take1,6,FALSE)-#REF!</f>
        <v>#REF!</v>
      </c>
      <c r="G118" s="17" t="e">
        <f>VLOOKUP($A118,take1,7,FALSE)-#REF!</f>
        <v>#REF!</v>
      </c>
      <c r="H118" s="17" t="e">
        <f>VLOOKUP($A118,take1,8,FALSE)-#REF!</f>
        <v>#REF!</v>
      </c>
      <c r="I118" s="17" t="e">
        <f>VLOOKUP($A118,take1,9,FALSE)-#REF!</f>
        <v>#REF!</v>
      </c>
      <c r="J118" s="17" t="e">
        <f>VLOOKUP($A118,take1,10,FALSE)-#REF!</f>
        <v>#REF!</v>
      </c>
      <c r="K118" s="17" t="e">
        <f>VLOOKUP($A118,take1,11,FALSE)-#REF!</f>
        <v>#REF!</v>
      </c>
      <c r="L118" s="17" t="e">
        <f>VLOOKUP($A118,take1,12,FALSE)-#REF!</f>
        <v>#REF!</v>
      </c>
      <c r="M118" s="17" t="e">
        <f>VLOOKUP($A118,take1,13,FALSE)-#REF!</f>
        <v>#REF!</v>
      </c>
      <c r="N118" s="17" t="e">
        <f>VLOOKUP($A118,take1,14,FALSE)-#REF!</f>
        <v>#REF!</v>
      </c>
      <c r="O118" s="17" t="e">
        <f>VLOOKUP($A118,take1,15,FALSE)-#REF!</f>
        <v>#REF!</v>
      </c>
      <c r="P118" s="17" t="e">
        <f>VLOOKUP($A118,take1,16,FALSE)-#REF!</f>
        <v>#REF!</v>
      </c>
      <c r="Q118" s="17" t="e">
        <f>VLOOKUP($A118,take1,17,FALSE)-#REF!</f>
        <v>#REF!</v>
      </c>
      <c r="R118" s="17" t="e">
        <f>VLOOKUP($A118,take1,18,FALSE)-#REF!</f>
        <v>#REF!</v>
      </c>
      <c r="S118" s="17" t="e">
        <f>VLOOKUP($A118,take1,19,FALSE)-#REF!</f>
        <v>#REF!</v>
      </c>
    </row>
    <row r="119" spans="1:19" ht="12.75">
      <c r="A119" t="e">
        <f>#REF!</f>
        <v>#REF!</v>
      </c>
      <c r="B119" s="17" t="e">
        <f>VLOOKUP(A119,take1,2,FALSE)-#REF!</f>
        <v>#REF!</v>
      </c>
      <c r="C119" s="17" t="e">
        <f>VLOOKUP(A119,take1,3,FALSE)-#REF!</f>
        <v>#REF!</v>
      </c>
      <c r="D119" s="17" t="e">
        <f>VLOOKUP($A119,take1,4,FALSE)-#REF!</f>
        <v>#REF!</v>
      </c>
      <c r="E119" s="17" t="e">
        <f>VLOOKUP($A119,take1,5,FALSE)-#REF!</f>
        <v>#REF!</v>
      </c>
      <c r="F119" s="17" t="e">
        <f>VLOOKUP($A119,take1,6,FALSE)-#REF!</f>
        <v>#REF!</v>
      </c>
      <c r="G119" s="17" t="e">
        <f>VLOOKUP($A119,take1,7,FALSE)-#REF!</f>
        <v>#REF!</v>
      </c>
      <c r="H119" s="17" t="e">
        <f>VLOOKUP($A119,take1,8,FALSE)-#REF!</f>
        <v>#REF!</v>
      </c>
      <c r="I119" s="17" t="e">
        <f>VLOOKUP($A119,take1,9,FALSE)-#REF!</f>
        <v>#REF!</v>
      </c>
      <c r="J119" s="17" t="e">
        <f>VLOOKUP($A119,take1,10,FALSE)-#REF!</f>
        <v>#REF!</v>
      </c>
      <c r="K119" s="17" t="e">
        <f>VLOOKUP($A119,take1,11,FALSE)-#REF!</f>
        <v>#REF!</v>
      </c>
      <c r="L119" s="17" t="e">
        <f>VLOOKUP($A119,take1,12,FALSE)-#REF!</f>
        <v>#REF!</v>
      </c>
      <c r="M119" s="17" t="e">
        <f>VLOOKUP($A119,take1,13,FALSE)-#REF!</f>
        <v>#REF!</v>
      </c>
      <c r="N119" s="17" t="e">
        <f>VLOOKUP($A119,take1,14,FALSE)-#REF!</f>
        <v>#REF!</v>
      </c>
      <c r="O119" s="17" t="e">
        <f>VLOOKUP($A119,take1,15,FALSE)-#REF!</f>
        <v>#REF!</v>
      </c>
      <c r="P119" s="17" t="e">
        <f>VLOOKUP($A119,take1,16,FALSE)-#REF!</f>
        <v>#REF!</v>
      </c>
      <c r="Q119" s="17" t="e">
        <f>VLOOKUP($A119,take1,17,FALSE)-#REF!</f>
        <v>#REF!</v>
      </c>
      <c r="R119" s="17" t="e">
        <f>VLOOKUP($A119,take1,18,FALSE)-#REF!</f>
        <v>#REF!</v>
      </c>
      <c r="S119" s="17" t="e">
        <f>VLOOKUP($A119,take1,19,FALSE)-#REF!</f>
        <v>#REF!</v>
      </c>
    </row>
    <row r="120" spans="1:19" ht="12.75">
      <c r="A120" t="e">
        <f>#REF!</f>
        <v>#REF!</v>
      </c>
      <c r="B120" s="17" t="e">
        <f>VLOOKUP(A120,take1,2,FALSE)-#REF!</f>
        <v>#REF!</v>
      </c>
      <c r="C120" s="17" t="e">
        <f>VLOOKUP(A120,take1,3,FALSE)-#REF!</f>
        <v>#REF!</v>
      </c>
      <c r="D120" s="17" t="e">
        <f>VLOOKUP($A120,take1,4,FALSE)-#REF!</f>
        <v>#REF!</v>
      </c>
      <c r="E120" s="17" t="e">
        <f>VLOOKUP($A120,take1,5,FALSE)-#REF!</f>
        <v>#REF!</v>
      </c>
      <c r="F120" s="17" t="e">
        <f>VLOOKUP($A120,take1,6,FALSE)-#REF!</f>
        <v>#REF!</v>
      </c>
      <c r="G120" s="17" t="e">
        <f>VLOOKUP($A120,take1,7,FALSE)-#REF!</f>
        <v>#REF!</v>
      </c>
      <c r="H120" s="17" t="e">
        <f>VLOOKUP($A120,take1,8,FALSE)-#REF!</f>
        <v>#REF!</v>
      </c>
      <c r="I120" s="17" t="e">
        <f>VLOOKUP($A120,take1,9,FALSE)-#REF!</f>
        <v>#REF!</v>
      </c>
      <c r="J120" s="17" t="e">
        <f>VLOOKUP($A120,take1,10,FALSE)-#REF!</f>
        <v>#REF!</v>
      </c>
      <c r="K120" s="17" t="e">
        <f>VLOOKUP($A120,take1,11,FALSE)-#REF!</f>
        <v>#REF!</v>
      </c>
      <c r="L120" s="17" t="e">
        <f>VLOOKUP($A120,take1,12,FALSE)-#REF!</f>
        <v>#REF!</v>
      </c>
      <c r="M120" s="17" t="e">
        <f>VLOOKUP($A120,take1,13,FALSE)-#REF!</f>
        <v>#REF!</v>
      </c>
      <c r="N120" s="17" t="e">
        <f>VLOOKUP($A120,take1,14,FALSE)-#REF!</f>
        <v>#REF!</v>
      </c>
      <c r="O120" s="17" t="e">
        <f>VLOOKUP($A120,take1,15,FALSE)-#REF!</f>
        <v>#REF!</v>
      </c>
      <c r="P120" s="17" t="e">
        <f>VLOOKUP($A120,take1,16,FALSE)-#REF!</f>
        <v>#REF!</v>
      </c>
      <c r="Q120" s="17" t="e">
        <f>VLOOKUP($A120,take1,17,FALSE)-#REF!</f>
        <v>#REF!</v>
      </c>
      <c r="R120" s="17" t="e">
        <f>VLOOKUP($A120,take1,18,FALSE)-#REF!</f>
        <v>#REF!</v>
      </c>
      <c r="S120" s="17" t="e">
        <f>VLOOKUP($A120,take1,19,FALSE)-#REF!</f>
        <v>#REF!</v>
      </c>
    </row>
    <row r="121" spans="1:19" ht="12.75">
      <c r="A121" t="e">
        <f>#REF!</f>
        <v>#REF!</v>
      </c>
      <c r="B121" s="17" t="e">
        <f>VLOOKUP(A121,take1,2,FALSE)-#REF!</f>
        <v>#REF!</v>
      </c>
      <c r="C121" s="17" t="e">
        <f>VLOOKUP(A121,take1,3,FALSE)-#REF!</f>
        <v>#REF!</v>
      </c>
      <c r="D121" s="17" t="e">
        <f>VLOOKUP($A121,take1,4,FALSE)-#REF!</f>
        <v>#REF!</v>
      </c>
      <c r="E121" s="17" t="e">
        <f>VLOOKUP($A121,take1,5,FALSE)-#REF!</f>
        <v>#REF!</v>
      </c>
      <c r="F121" s="17" t="e">
        <f>VLOOKUP($A121,take1,6,FALSE)-#REF!</f>
        <v>#REF!</v>
      </c>
      <c r="G121" s="17" t="e">
        <f>VLOOKUP($A121,take1,7,FALSE)-#REF!</f>
        <v>#REF!</v>
      </c>
      <c r="H121" s="17" t="e">
        <f>VLOOKUP($A121,take1,8,FALSE)-#REF!</f>
        <v>#REF!</v>
      </c>
      <c r="I121" s="17" t="e">
        <f>VLOOKUP($A121,take1,9,FALSE)-#REF!</f>
        <v>#REF!</v>
      </c>
      <c r="J121" s="17" t="e">
        <f>VLOOKUP($A121,take1,10,FALSE)-#REF!</f>
        <v>#REF!</v>
      </c>
      <c r="K121" s="17" t="e">
        <f>VLOOKUP($A121,take1,11,FALSE)-#REF!</f>
        <v>#REF!</v>
      </c>
      <c r="L121" s="17" t="e">
        <f>VLOOKUP($A121,take1,12,FALSE)-#REF!</f>
        <v>#REF!</v>
      </c>
      <c r="M121" s="17" t="e">
        <f>VLOOKUP($A121,take1,13,FALSE)-#REF!</f>
        <v>#REF!</v>
      </c>
      <c r="N121" s="17" t="e">
        <f>VLOOKUP($A121,take1,14,FALSE)-#REF!</f>
        <v>#REF!</v>
      </c>
      <c r="O121" s="17" t="e">
        <f>VLOOKUP($A121,take1,15,FALSE)-#REF!</f>
        <v>#REF!</v>
      </c>
      <c r="P121" s="17" t="e">
        <f>VLOOKUP($A121,take1,16,FALSE)-#REF!</f>
        <v>#REF!</v>
      </c>
      <c r="Q121" s="17" t="e">
        <f>VLOOKUP($A121,take1,17,FALSE)-#REF!</f>
        <v>#REF!</v>
      </c>
      <c r="R121" s="17" t="e">
        <f>VLOOKUP($A121,take1,18,FALSE)-#REF!</f>
        <v>#REF!</v>
      </c>
      <c r="S121" s="17" t="e">
        <f>VLOOKUP($A121,take1,19,FALSE)-#REF!</f>
        <v>#REF!</v>
      </c>
    </row>
    <row r="122" spans="1:19" ht="12.75">
      <c r="A122" t="e">
        <f>#REF!</f>
        <v>#REF!</v>
      </c>
      <c r="B122" s="17" t="e">
        <f>VLOOKUP(A122,take1,2,FALSE)-#REF!</f>
        <v>#REF!</v>
      </c>
      <c r="C122" s="17" t="e">
        <f>VLOOKUP(A122,take1,3,FALSE)-#REF!</f>
        <v>#REF!</v>
      </c>
      <c r="D122" s="17" t="e">
        <f>VLOOKUP($A122,take1,4,FALSE)-#REF!</f>
        <v>#REF!</v>
      </c>
      <c r="E122" s="17" t="e">
        <f>VLOOKUP($A122,take1,5,FALSE)-#REF!</f>
        <v>#REF!</v>
      </c>
      <c r="F122" s="17" t="e">
        <f>VLOOKUP($A122,take1,6,FALSE)-#REF!</f>
        <v>#REF!</v>
      </c>
      <c r="G122" s="17" t="e">
        <f>VLOOKUP($A122,take1,7,FALSE)-#REF!</f>
        <v>#REF!</v>
      </c>
      <c r="H122" s="17" t="e">
        <f>VLOOKUP($A122,take1,8,FALSE)-#REF!</f>
        <v>#REF!</v>
      </c>
      <c r="I122" s="17" t="e">
        <f>VLOOKUP($A122,take1,9,FALSE)-#REF!</f>
        <v>#REF!</v>
      </c>
      <c r="J122" s="17" t="e">
        <f>VLOOKUP($A122,take1,10,FALSE)-#REF!</f>
        <v>#REF!</v>
      </c>
      <c r="K122" s="17" t="e">
        <f>VLOOKUP($A122,take1,11,FALSE)-#REF!</f>
        <v>#REF!</v>
      </c>
      <c r="L122" s="17" t="e">
        <f>VLOOKUP($A122,take1,12,FALSE)-#REF!</f>
        <v>#REF!</v>
      </c>
      <c r="M122" s="17" t="e">
        <f>VLOOKUP($A122,take1,13,FALSE)-#REF!</f>
        <v>#REF!</v>
      </c>
      <c r="N122" s="17" t="e">
        <f>VLOOKUP($A122,take1,14,FALSE)-#REF!</f>
        <v>#REF!</v>
      </c>
      <c r="O122" s="17" t="e">
        <f>VLOOKUP($A122,take1,15,FALSE)-#REF!</f>
        <v>#REF!</v>
      </c>
      <c r="P122" s="17" t="e">
        <f>VLOOKUP($A122,take1,16,FALSE)-#REF!</f>
        <v>#REF!</v>
      </c>
      <c r="Q122" s="17" t="e">
        <f>VLOOKUP($A122,take1,17,FALSE)-#REF!</f>
        <v>#REF!</v>
      </c>
      <c r="R122" s="17" t="e">
        <f>VLOOKUP($A122,take1,18,FALSE)-#REF!</f>
        <v>#REF!</v>
      </c>
      <c r="S122" s="17" t="e">
        <f>VLOOKUP($A122,take1,19,FALSE)-#REF!</f>
        <v>#REF!</v>
      </c>
    </row>
    <row r="123" spans="1:19" ht="12.75">
      <c r="A123" t="e">
        <f>#REF!</f>
        <v>#REF!</v>
      </c>
      <c r="B123" s="17" t="e">
        <f>VLOOKUP(A123,take1,2,FALSE)-#REF!</f>
        <v>#REF!</v>
      </c>
      <c r="C123" s="17" t="e">
        <f>VLOOKUP(A123,take1,3,FALSE)-#REF!</f>
        <v>#REF!</v>
      </c>
      <c r="D123" s="17" t="e">
        <f>VLOOKUP($A123,take1,4,FALSE)-#REF!</f>
        <v>#REF!</v>
      </c>
      <c r="E123" s="17" t="e">
        <f>VLOOKUP($A123,take1,5,FALSE)-#REF!</f>
        <v>#REF!</v>
      </c>
      <c r="F123" s="17" t="e">
        <f>VLOOKUP($A123,take1,6,FALSE)-#REF!</f>
        <v>#REF!</v>
      </c>
      <c r="G123" s="17" t="e">
        <f>VLOOKUP($A123,take1,7,FALSE)-#REF!</f>
        <v>#REF!</v>
      </c>
      <c r="H123" s="17" t="e">
        <f>VLOOKUP($A123,take1,8,FALSE)-#REF!</f>
        <v>#REF!</v>
      </c>
      <c r="I123" s="17" t="e">
        <f>VLOOKUP($A123,take1,9,FALSE)-#REF!</f>
        <v>#REF!</v>
      </c>
      <c r="J123" s="17" t="e">
        <f>VLOOKUP($A123,take1,10,FALSE)-#REF!</f>
        <v>#REF!</v>
      </c>
      <c r="K123" s="17" t="e">
        <f>VLOOKUP($A123,take1,11,FALSE)-#REF!</f>
        <v>#REF!</v>
      </c>
      <c r="L123" s="17" t="e">
        <f>VLOOKUP($A123,take1,12,FALSE)-#REF!</f>
        <v>#REF!</v>
      </c>
      <c r="M123" s="17" t="e">
        <f>VLOOKUP($A123,take1,13,FALSE)-#REF!</f>
        <v>#REF!</v>
      </c>
      <c r="N123" s="17" t="e">
        <f>VLOOKUP($A123,take1,14,FALSE)-#REF!</f>
        <v>#REF!</v>
      </c>
      <c r="O123" s="17" t="e">
        <f>VLOOKUP($A123,take1,15,FALSE)-#REF!</f>
        <v>#REF!</v>
      </c>
      <c r="P123" s="17" t="e">
        <f>VLOOKUP($A123,take1,16,FALSE)-#REF!</f>
        <v>#REF!</v>
      </c>
      <c r="Q123" s="17" t="e">
        <f>VLOOKUP($A123,take1,17,FALSE)-#REF!</f>
        <v>#REF!</v>
      </c>
      <c r="R123" s="17" t="e">
        <f>VLOOKUP($A123,take1,18,FALSE)-#REF!</f>
        <v>#REF!</v>
      </c>
      <c r="S123" s="17" t="e">
        <f>VLOOKUP($A123,take1,19,FALSE)-#REF!</f>
        <v>#REF!</v>
      </c>
    </row>
    <row r="124" spans="1:19" ht="12.75">
      <c r="A124" t="e">
        <f>#REF!</f>
        <v>#REF!</v>
      </c>
      <c r="B124" s="17" t="e">
        <f>VLOOKUP(A124,take1,2,FALSE)-#REF!</f>
        <v>#REF!</v>
      </c>
      <c r="C124" s="17" t="e">
        <f>VLOOKUP(A124,take1,3,FALSE)-#REF!</f>
        <v>#REF!</v>
      </c>
      <c r="D124" s="17" t="e">
        <f>VLOOKUP($A124,take1,4,FALSE)-#REF!</f>
        <v>#REF!</v>
      </c>
      <c r="E124" s="17" t="e">
        <f>VLOOKUP($A124,take1,5,FALSE)-#REF!</f>
        <v>#REF!</v>
      </c>
      <c r="F124" s="17" t="e">
        <f>VLOOKUP($A124,take1,6,FALSE)-#REF!</f>
        <v>#REF!</v>
      </c>
      <c r="G124" s="17" t="e">
        <f>VLOOKUP($A124,take1,7,FALSE)-#REF!</f>
        <v>#REF!</v>
      </c>
      <c r="H124" s="17" t="e">
        <f>VLOOKUP($A124,take1,8,FALSE)-#REF!</f>
        <v>#REF!</v>
      </c>
      <c r="I124" s="17" t="e">
        <f>VLOOKUP($A124,take1,9,FALSE)-#REF!</f>
        <v>#REF!</v>
      </c>
      <c r="J124" s="17" t="e">
        <f>VLOOKUP($A124,take1,10,FALSE)-#REF!</f>
        <v>#REF!</v>
      </c>
      <c r="K124" s="17" t="e">
        <f>VLOOKUP($A124,take1,11,FALSE)-#REF!</f>
        <v>#REF!</v>
      </c>
      <c r="L124" s="17" t="e">
        <f>VLOOKUP($A124,take1,12,FALSE)-#REF!</f>
        <v>#REF!</v>
      </c>
      <c r="M124" s="17" t="e">
        <f>VLOOKUP($A124,take1,13,FALSE)-#REF!</f>
        <v>#REF!</v>
      </c>
      <c r="N124" s="17" t="e">
        <f>VLOOKUP($A124,take1,14,FALSE)-#REF!</f>
        <v>#REF!</v>
      </c>
      <c r="O124" s="17" t="e">
        <f>VLOOKUP($A124,take1,15,FALSE)-#REF!</f>
        <v>#REF!</v>
      </c>
      <c r="P124" s="17" t="e">
        <f>VLOOKUP($A124,take1,16,FALSE)-#REF!</f>
        <v>#REF!</v>
      </c>
      <c r="Q124" s="17" t="e">
        <f>VLOOKUP($A124,take1,17,FALSE)-#REF!</f>
        <v>#REF!</v>
      </c>
      <c r="R124" s="17" t="e">
        <f>VLOOKUP($A124,take1,18,FALSE)-#REF!</f>
        <v>#REF!</v>
      </c>
      <c r="S124" s="17" t="e">
        <f>VLOOKUP($A124,take1,19,FALSE)-#REF!</f>
        <v>#REF!</v>
      </c>
    </row>
    <row r="125" spans="1:19" ht="12.75">
      <c r="A125" t="e">
        <f>#REF!</f>
        <v>#REF!</v>
      </c>
      <c r="B125" s="17" t="e">
        <f>VLOOKUP(A125,take1,2,FALSE)-#REF!</f>
        <v>#REF!</v>
      </c>
      <c r="C125" s="17" t="e">
        <f>VLOOKUP(A125,take1,3,FALSE)-#REF!</f>
        <v>#REF!</v>
      </c>
      <c r="D125" s="17" t="e">
        <f>VLOOKUP($A125,take1,4,FALSE)-#REF!</f>
        <v>#REF!</v>
      </c>
      <c r="E125" s="17" t="e">
        <f>VLOOKUP($A125,take1,5,FALSE)-#REF!</f>
        <v>#REF!</v>
      </c>
      <c r="F125" s="17" t="e">
        <f>VLOOKUP($A125,take1,6,FALSE)-#REF!</f>
        <v>#REF!</v>
      </c>
      <c r="G125" s="17" t="e">
        <f>VLOOKUP($A125,take1,7,FALSE)-#REF!</f>
        <v>#REF!</v>
      </c>
      <c r="H125" s="17" t="e">
        <f>VLOOKUP($A125,take1,8,FALSE)-#REF!</f>
        <v>#REF!</v>
      </c>
      <c r="I125" s="17" t="e">
        <f>VLOOKUP($A125,take1,9,FALSE)-#REF!</f>
        <v>#REF!</v>
      </c>
      <c r="J125" s="17" t="e">
        <f>VLOOKUP($A125,take1,10,FALSE)-#REF!</f>
        <v>#REF!</v>
      </c>
      <c r="K125" s="17" t="e">
        <f>VLOOKUP($A125,take1,11,FALSE)-#REF!</f>
        <v>#REF!</v>
      </c>
      <c r="L125" s="17" t="e">
        <f>VLOOKUP($A125,take1,12,FALSE)-#REF!</f>
        <v>#REF!</v>
      </c>
      <c r="M125" s="17" t="e">
        <f>VLOOKUP($A125,take1,13,FALSE)-#REF!</f>
        <v>#REF!</v>
      </c>
      <c r="N125" s="17" t="e">
        <f>VLOOKUP($A125,take1,14,FALSE)-#REF!</f>
        <v>#REF!</v>
      </c>
      <c r="O125" s="17" t="e">
        <f>VLOOKUP($A125,take1,15,FALSE)-#REF!</f>
        <v>#REF!</v>
      </c>
      <c r="P125" s="17" t="e">
        <f>VLOOKUP($A125,take1,16,FALSE)-#REF!</f>
        <v>#REF!</v>
      </c>
      <c r="Q125" s="17" t="e">
        <f>VLOOKUP($A125,take1,17,FALSE)-#REF!</f>
        <v>#REF!</v>
      </c>
      <c r="R125" s="17" t="e">
        <f>VLOOKUP($A125,take1,18,FALSE)-#REF!</f>
        <v>#REF!</v>
      </c>
      <c r="S125" s="17" t="e">
        <f>VLOOKUP($A125,take1,19,FALSE)-#REF!</f>
        <v>#REF!</v>
      </c>
    </row>
    <row r="126" spans="1:19" ht="12.75">
      <c r="A126" t="e">
        <f>#REF!</f>
        <v>#REF!</v>
      </c>
      <c r="B126" s="17" t="e">
        <f>VLOOKUP(A126,take1,2,FALSE)-#REF!</f>
        <v>#REF!</v>
      </c>
      <c r="C126" s="17" t="e">
        <f>VLOOKUP(A126,take1,3,FALSE)-#REF!</f>
        <v>#REF!</v>
      </c>
      <c r="D126" s="17" t="e">
        <f>VLOOKUP($A126,take1,4,FALSE)-#REF!</f>
        <v>#REF!</v>
      </c>
      <c r="E126" s="17" t="e">
        <f>VLOOKUP($A126,take1,5,FALSE)-#REF!</f>
        <v>#REF!</v>
      </c>
      <c r="F126" s="17" t="e">
        <f>VLOOKUP($A126,take1,6,FALSE)-#REF!</f>
        <v>#REF!</v>
      </c>
      <c r="G126" s="17" t="e">
        <f>VLOOKUP($A126,take1,7,FALSE)-#REF!</f>
        <v>#REF!</v>
      </c>
      <c r="H126" s="17" t="e">
        <f>VLOOKUP($A126,take1,8,FALSE)-#REF!</f>
        <v>#REF!</v>
      </c>
      <c r="I126" s="17" t="e">
        <f>VLOOKUP($A126,take1,9,FALSE)-#REF!</f>
        <v>#REF!</v>
      </c>
      <c r="J126" s="17" t="e">
        <f>VLOOKUP($A126,take1,10,FALSE)-#REF!</f>
        <v>#REF!</v>
      </c>
      <c r="K126" s="17" t="e">
        <f>VLOOKUP($A126,take1,11,FALSE)-#REF!</f>
        <v>#REF!</v>
      </c>
      <c r="L126" s="17" t="e">
        <f>VLOOKUP($A126,take1,12,FALSE)-#REF!</f>
        <v>#REF!</v>
      </c>
      <c r="M126" s="17" t="e">
        <f>VLOOKUP($A126,take1,13,FALSE)-#REF!</f>
        <v>#REF!</v>
      </c>
      <c r="N126" s="17" t="e">
        <f>VLOOKUP($A126,take1,14,FALSE)-#REF!</f>
        <v>#REF!</v>
      </c>
      <c r="O126" s="17" t="e">
        <f>VLOOKUP($A126,take1,15,FALSE)-#REF!</f>
        <v>#REF!</v>
      </c>
      <c r="P126" s="17" t="e">
        <f>VLOOKUP($A126,take1,16,FALSE)-#REF!</f>
        <v>#REF!</v>
      </c>
      <c r="Q126" s="17" t="e">
        <f>VLOOKUP($A126,take1,17,FALSE)-#REF!</f>
        <v>#REF!</v>
      </c>
      <c r="R126" s="17" t="e">
        <f>VLOOKUP($A126,take1,18,FALSE)-#REF!</f>
        <v>#REF!</v>
      </c>
      <c r="S126" s="17" t="e">
        <f>VLOOKUP($A126,take1,19,FALSE)-#REF!</f>
        <v>#REF!</v>
      </c>
    </row>
    <row r="127" spans="1:19" ht="12.75">
      <c r="A127" t="e">
        <f>#REF!</f>
        <v>#REF!</v>
      </c>
      <c r="B127" s="17" t="e">
        <f>VLOOKUP(A127,take1,2,FALSE)-#REF!</f>
        <v>#REF!</v>
      </c>
      <c r="C127" s="17" t="e">
        <f>VLOOKUP(A127,take1,3,FALSE)-#REF!</f>
        <v>#REF!</v>
      </c>
      <c r="D127" s="17" t="e">
        <f>VLOOKUP($A127,take1,4,FALSE)-#REF!</f>
        <v>#REF!</v>
      </c>
      <c r="E127" s="17" t="e">
        <f>VLOOKUP($A127,take1,5,FALSE)-#REF!</f>
        <v>#REF!</v>
      </c>
      <c r="F127" s="17" t="e">
        <f>VLOOKUP($A127,take1,6,FALSE)-#REF!</f>
        <v>#REF!</v>
      </c>
      <c r="G127" s="17" t="e">
        <f>VLOOKUP($A127,take1,7,FALSE)-#REF!</f>
        <v>#REF!</v>
      </c>
      <c r="H127" s="17" t="e">
        <f>VLOOKUP($A127,take1,8,FALSE)-#REF!</f>
        <v>#REF!</v>
      </c>
      <c r="I127" s="17" t="e">
        <f>VLOOKUP($A127,take1,9,FALSE)-#REF!</f>
        <v>#REF!</v>
      </c>
      <c r="J127" s="17" t="e">
        <f>VLOOKUP($A127,take1,10,FALSE)-#REF!</f>
        <v>#REF!</v>
      </c>
      <c r="K127" s="17" t="e">
        <f>VLOOKUP($A127,take1,11,FALSE)-#REF!</f>
        <v>#REF!</v>
      </c>
      <c r="L127" s="17" t="e">
        <f>VLOOKUP($A127,take1,12,FALSE)-#REF!</f>
        <v>#REF!</v>
      </c>
      <c r="M127" s="17" t="e">
        <f>VLOOKUP($A127,take1,13,FALSE)-#REF!</f>
        <v>#REF!</v>
      </c>
      <c r="N127" s="17" t="e">
        <f>VLOOKUP($A127,take1,14,FALSE)-#REF!</f>
        <v>#REF!</v>
      </c>
      <c r="O127" s="17" t="e">
        <f>VLOOKUP($A127,take1,15,FALSE)-#REF!</f>
        <v>#REF!</v>
      </c>
      <c r="P127" s="17" t="e">
        <f>VLOOKUP($A127,take1,16,FALSE)-#REF!</f>
        <v>#REF!</v>
      </c>
      <c r="Q127" s="17" t="e">
        <f>VLOOKUP($A127,take1,17,FALSE)-#REF!</f>
        <v>#REF!</v>
      </c>
      <c r="R127" s="17" t="e">
        <f>VLOOKUP($A127,take1,18,FALSE)-#REF!</f>
        <v>#REF!</v>
      </c>
      <c r="S127" s="17" t="e">
        <f>VLOOKUP($A127,take1,19,FALSE)-#REF!</f>
        <v>#REF!</v>
      </c>
    </row>
    <row r="128" spans="1:19" ht="12.75">
      <c r="A128" t="e">
        <f>#REF!</f>
        <v>#REF!</v>
      </c>
      <c r="B128" s="17" t="e">
        <f>VLOOKUP(A128,take1,2,FALSE)-#REF!</f>
        <v>#REF!</v>
      </c>
      <c r="C128" s="17" t="e">
        <f>VLOOKUP(A128,take1,3,FALSE)-#REF!</f>
        <v>#REF!</v>
      </c>
      <c r="D128" s="17" t="e">
        <f>VLOOKUP($A128,take1,4,FALSE)-#REF!</f>
        <v>#REF!</v>
      </c>
      <c r="E128" s="17" t="e">
        <f>VLOOKUP($A128,take1,5,FALSE)-#REF!</f>
        <v>#REF!</v>
      </c>
      <c r="F128" s="17" t="e">
        <f>VLOOKUP($A128,take1,6,FALSE)-#REF!</f>
        <v>#REF!</v>
      </c>
      <c r="G128" s="17" t="e">
        <f>VLOOKUP($A128,take1,7,FALSE)-#REF!</f>
        <v>#REF!</v>
      </c>
      <c r="H128" s="17" t="e">
        <f>VLOOKUP($A128,take1,8,FALSE)-#REF!</f>
        <v>#REF!</v>
      </c>
      <c r="I128" s="17" t="e">
        <f>VLOOKUP($A128,take1,9,FALSE)-#REF!</f>
        <v>#REF!</v>
      </c>
      <c r="J128" s="17" t="e">
        <f>VLOOKUP($A128,take1,10,FALSE)-#REF!</f>
        <v>#REF!</v>
      </c>
      <c r="K128" s="17" t="e">
        <f>VLOOKUP($A128,take1,11,FALSE)-#REF!</f>
        <v>#REF!</v>
      </c>
      <c r="L128" s="17" t="e">
        <f>VLOOKUP($A128,take1,12,FALSE)-#REF!</f>
        <v>#REF!</v>
      </c>
      <c r="M128" s="17" t="e">
        <f>VLOOKUP($A128,take1,13,FALSE)-#REF!</f>
        <v>#REF!</v>
      </c>
      <c r="N128" s="17" t="e">
        <f>VLOOKUP($A128,take1,14,FALSE)-#REF!</f>
        <v>#REF!</v>
      </c>
      <c r="O128" s="17" t="e">
        <f>VLOOKUP($A128,take1,15,FALSE)-#REF!</f>
        <v>#REF!</v>
      </c>
      <c r="P128" s="17" t="e">
        <f>VLOOKUP($A128,take1,16,FALSE)-#REF!</f>
        <v>#REF!</v>
      </c>
      <c r="Q128" s="17" t="e">
        <f>VLOOKUP($A128,take1,17,FALSE)-#REF!</f>
        <v>#REF!</v>
      </c>
      <c r="R128" s="17" t="e">
        <f>VLOOKUP($A128,take1,18,FALSE)-#REF!</f>
        <v>#REF!</v>
      </c>
      <c r="S128" s="17" t="e">
        <f>VLOOKUP($A128,take1,19,FALSE)-#REF!</f>
        <v>#REF!</v>
      </c>
    </row>
    <row r="129" spans="1:19" ht="12.75">
      <c r="A129" t="e">
        <f>#REF!</f>
        <v>#REF!</v>
      </c>
      <c r="B129" s="17" t="e">
        <f>VLOOKUP(A129,take1,2,FALSE)-#REF!</f>
        <v>#REF!</v>
      </c>
      <c r="C129" s="17" t="e">
        <f>VLOOKUP(A129,take1,3,FALSE)-#REF!</f>
        <v>#REF!</v>
      </c>
      <c r="D129" s="17" t="e">
        <f>VLOOKUP($A129,take1,4,FALSE)-#REF!</f>
        <v>#REF!</v>
      </c>
      <c r="E129" s="17" t="e">
        <f>VLOOKUP($A129,take1,5,FALSE)-#REF!</f>
        <v>#REF!</v>
      </c>
      <c r="F129" s="17" t="e">
        <f>VLOOKUP($A129,take1,6,FALSE)-#REF!</f>
        <v>#REF!</v>
      </c>
      <c r="G129" s="17" t="e">
        <f>VLOOKUP($A129,take1,7,FALSE)-#REF!</f>
        <v>#REF!</v>
      </c>
      <c r="H129" s="17" t="e">
        <f>VLOOKUP($A129,take1,8,FALSE)-#REF!</f>
        <v>#REF!</v>
      </c>
      <c r="I129" s="17" t="e">
        <f>VLOOKUP($A129,take1,9,FALSE)-#REF!</f>
        <v>#REF!</v>
      </c>
      <c r="J129" s="17" t="e">
        <f>VLOOKUP($A129,take1,10,FALSE)-#REF!</f>
        <v>#REF!</v>
      </c>
      <c r="K129" s="17" t="e">
        <f>VLOOKUP($A129,take1,11,FALSE)-#REF!</f>
        <v>#REF!</v>
      </c>
      <c r="L129" s="17" t="e">
        <f>VLOOKUP($A129,take1,12,FALSE)-#REF!</f>
        <v>#REF!</v>
      </c>
      <c r="M129" s="17" t="e">
        <f>VLOOKUP($A129,take1,13,FALSE)-#REF!</f>
        <v>#REF!</v>
      </c>
      <c r="N129" s="17" t="e">
        <f>VLOOKUP($A129,take1,14,FALSE)-#REF!</f>
        <v>#REF!</v>
      </c>
      <c r="O129" s="17" t="e">
        <f>VLOOKUP($A129,take1,15,FALSE)-#REF!</f>
        <v>#REF!</v>
      </c>
      <c r="P129" s="17" t="e">
        <f>VLOOKUP($A129,take1,16,FALSE)-#REF!</f>
        <v>#REF!</v>
      </c>
      <c r="Q129" s="17" t="e">
        <f>VLOOKUP($A129,take1,17,FALSE)-#REF!</f>
        <v>#REF!</v>
      </c>
      <c r="R129" s="17" t="e">
        <f>VLOOKUP($A129,take1,18,FALSE)-#REF!</f>
        <v>#REF!</v>
      </c>
      <c r="S129" s="17" t="e">
        <f>VLOOKUP($A129,take1,19,FALSE)-#REF!</f>
        <v>#REF!</v>
      </c>
    </row>
    <row r="130" spans="1:19" ht="12.75">
      <c r="A130" t="e">
        <f>#REF!</f>
        <v>#REF!</v>
      </c>
      <c r="B130" s="17" t="e">
        <f>VLOOKUP(A130,take1,2,FALSE)-#REF!</f>
        <v>#REF!</v>
      </c>
      <c r="C130" s="17" t="e">
        <f>VLOOKUP(A130,take1,3,FALSE)-#REF!</f>
        <v>#REF!</v>
      </c>
      <c r="D130" s="17" t="e">
        <f>VLOOKUP($A130,take1,4,FALSE)-#REF!</f>
        <v>#REF!</v>
      </c>
      <c r="E130" s="17" t="e">
        <f>VLOOKUP($A130,take1,5,FALSE)-#REF!</f>
        <v>#REF!</v>
      </c>
      <c r="F130" s="17" t="e">
        <f>VLOOKUP($A130,take1,6,FALSE)-#REF!</f>
        <v>#REF!</v>
      </c>
      <c r="G130" s="17" t="e">
        <f>VLOOKUP($A130,take1,7,FALSE)-#REF!</f>
        <v>#REF!</v>
      </c>
      <c r="H130" s="17" t="e">
        <f>VLOOKUP($A130,take1,8,FALSE)-#REF!</f>
        <v>#REF!</v>
      </c>
      <c r="I130" s="17" t="e">
        <f>VLOOKUP($A130,take1,9,FALSE)-#REF!</f>
        <v>#REF!</v>
      </c>
      <c r="J130" s="17" t="e">
        <f>VLOOKUP($A130,take1,10,FALSE)-#REF!</f>
        <v>#REF!</v>
      </c>
      <c r="K130" s="17" t="e">
        <f>VLOOKUP($A130,take1,11,FALSE)-#REF!</f>
        <v>#REF!</v>
      </c>
      <c r="L130" s="17" t="e">
        <f>VLOOKUP($A130,take1,12,FALSE)-#REF!</f>
        <v>#REF!</v>
      </c>
      <c r="M130" s="17" t="e">
        <f>VLOOKUP($A130,take1,13,FALSE)-#REF!</f>
        <v>#REF!</v>
      </c>
      <c r="N130" s="17" t="e">
        <f>VLOOKUP($A130,take1,14,FALSE)-#REF!</f>
        <v>#REF!</v>
      </c>
      <c r="O130" s="17" t="e">
        <f>VLOOKUP($A130,take1,15,FALSE)-#REF!</f>
        <v>#REF!</v>
      </c>
      <c r="P130" s="17" t="e">
        <f>VLOOKUP($A130,take1,16,FALSE)-#REF!</f>
        <v>#REF!</v>
      </c>
      <c r="Q130" s="17" t="e">
        <f>VLOOKUP($A130,take1,17,FALSE)-#REF!</f>
        <v>#REF!</v>
      </c>
      <c r="R130" s="17" t="e">
        <f>VLOOKUP($A130,take1,18,FALSE)-#REF!</f>
        <v>#REF!</v>
      </c>
      <c r="S130" s="17" t="e">
        <f>VLOOKUP($A130,take1,19,FALSE)-#REF!</f>
        <v>#REF!</v>
      </c>
    </row>
    <row r="131" spans="1:19" ht="12.75">
      <c r="A131" t="e">
        <f>#REF!</f>
        <v>#REF!</v>
      </c>
      <c r="B131" s="17" t="e">
        <f>VLOOKUP(A131,take1,2,FALSE)-#REF!</f>
        <v>#REF!</v>
      </c>
      <c r="C131" s="17" t="e">
        <f>VLOOKUP(A131,take1,3,FALSE)-#REF!</f>
        <v>#REF!</v>
      </c>
      <c r="D131" s="17" t="e">
        <f>VLOOKUP($A131,take1,4,FALSE)-#REF!</f>
        <v>#REF!</v>
      </c>
      <c r="E131" s="17" t="e">
        <f>VLOOKUP($A131,take1,5,FALSE)-#REF!</f>
        <v>#REF!</v>
      </c>
      <c r="F131" s="17" t="e">
        <f>VLOOKUP($A131,take1,6,FALSE)-#REF!</f>
        <v>#REF!</v>
      </c>
      <c r="G131" s="17" t="e">
        <f>VLOOKUP($A131,take1,7,FALSE)-#REF!</f>
        <v>#REF!</v>
      </c>
      <c r="H131" s="17" t="e">
        <f>VLOOKUP($A131,take1,8,FALSE)-#REF!</f>
        <v>#REF!</v>
      </c>
      <c r="I131" s="17" t="e">
        <f>VLOOKUP($A131,take1,9,FALSE)-#REF!</f>
        <v>#REF!</v>
      </c>
      <c r="J131" s="17" t="e">
        <f>VLOOKUP($A131,take1,10,FALSE)-#REF!</f>
        <v>#REF!</v>
      </c>
      <c r="K131" s="17" t="e">
        <f>VLOOKUP($A131,take1,11,FALSE)-#REF!</f>
        <v>#REF!</v>
      </c>
      <c r="L131" s="17" t="e">
        <f>VLOOKUP($A131,take1,12,FALSE)-#REF!</f>
        <v>#REF!</v>
      </c>
      <c r="M131" s="17" t="e">
        <f>VLOOKUP($A131,take1,13,FALSE)-#REF!</f>
        <v>#REF!</v>
      </c>
      <c r="N131" s="17" t="e">
        <f>VLOOKUP($A131,take1,14,FALSE)-#REF!</f>
        <v>#REF!</v>
      </c>
      <c r="O131" s="17" t="e">
        <f>VLOOKUP($A131,take1,15,FALSE)-#REF!</f>
        <v>#REF!</v>
      </c>
      <c r="P131" s="17" t="e">
        <f>VLOOKUP($A131,take1,16,FALSE)-#REF!</f>
        <v>#REF!</v>
      </c>
      <c r="Q131" s="17" t="e">
        <f>VLOOKUP($A131,take1,17,FALSE)-#REF!</f>
        <v>#REF!</v>
      </c>
      <c r="R131" s="17" t="e">
        <f>VLOOKUP($A131,take1,18,FALSE)-#REF!</f>
        <v>#REF!</v>
      </c>
      <c r="S131" s="17" t="e">
        <f>VLOOKUP($A131,take1,19,FALSE)-#REF!</f>
        <v>#REF!</v>
      </c>
    </row>
    <row r="132" spans="1:19" ht="12.75">
      <c r="A132" t="e">
        <f>#REF!</f>
        <v>#REF!</v>
      </c>
      <c r="B132" s="17" t="e">
        <f>VLOOKUP(A132,take1,2,FALSE)-#REF!</f>
        <v>#REF!</v>
      </c>
      <c r="C132" s="17" t="e">
        <f>VLOOKUP(A132,take1,3,FALSE)-#REF!</f>
        <v>#REF!</v>
      </c>
      <c r="D132" s="17" t="e">
        <f>VLOOKUP($A132,take1,4,FALSE)-#REF!</f>
        <v>#REF!</v>
      </c>
      <c r="E132" s="17" t="e">
        <f>VLOOKUP($A132,take1,5,FALSE)-#REF!</f>
        <v>#REF!</v>
      </c>
      <c r="F132" s="17" t="e">
        <f>VLOOKUP($A132,take1,6,FALSE)-#REF!</f>
        <v>#REF!</v>
      </c>
      <c r="G132" s="17" t="e">
        <f>VLOOKUP($A132,take1,7,FALSE)-#REF!</f>
        <v>#REF!</v>
      </c>
      <c r="H132" s="17" t="e">
        <f>VLOOKUP($A132,take1,8,FALSE)-#REF!</f>
        <v>#REF!</v>
      </c>
      <c r="I132" s="17" t="e">
        <f>VLOOKUP($A132,take1,9,FALSE)-#REF!</f>
        <v>#REF!</v>
      </c>
      <c r="J132" s="17" t="e">
        <f>VLOOKUP($A132,take1,10,FALSE)-#REF!</f>
        <v>#REF!</v>
      </c>
      <c r="K132" s="17" t="e">
        <f>VLOOKUP($A132,take1,11,FALSE)-#REF!</f>
        <v>#REF!</v>
      </c>
      <c r="L132" s="17" t="e">
        <f>VLOOKUP($A132,take1,12,FALSE)-#REF!</f>
        <v>#REF!</v>
      </c>
      <c r="M132" s="17" t="e">
        <f>VLOOKUP($A132,take1,13,FALSE)-#REF!</f>
        <v>#REF!</v>
      </c>
      <c r="N132" s="17" t="e">
        <f>VLOOKUP($A132,take1,14,FALSE)-#REF!</f>
        <v>#REF!</v>
      </c>
      <c r="O132" s="17" t="e">
        <f>VLOOKUP($A132,take1,15,FALSE)-#REF!</f>
        <v>#REF!</v>
      </c>
      <c r="P132" s="17" t="e">
        <f>VLOOKUP($A132,take1,16,FALSE)-#REF!</f>
        <v>#REF!</v>
      </c>
      <c r="Q132" s="17" t="e">
        <f>VLOOKUP($A132,take1,17,FALSE)-#REF!</f>
        <v>#REF!</v>
      </c>
      <c r="R132" s="17" t="e">
        <f>VLOOKUP($A132,take1,18,FALSE)-#REF!</f>
        <v>#REF!</v>
      </c>
      <c r="S132" s="17" t="e">
        <f>VLOOKUP($A132,take1,19,FALSE)-#REF!</f>
        <v>#REF!</v>
      </c>
    </row>
    <row r="133" spans="1:19" ht="12.75">
      <c r="A133" t="e">
        <f>#REF!</f>
        <v>#REF!</v>
      </c>
      <c r="B133" s="17" t="e">
        <f>VLOOKUP(A133,take1,2,FALSE)-#REF!</f>
        <v>#REF!</v>
      </c>
      <c r="C133" s="17" t="e">
        <f>VLOOKUP(A133,take1,3,FALSE)-#REF!</f>
        <v>#REF!</v>
      </c>
      <c r="D133" s="17" t="e">
        <f>VLOOKUP($A133,take1,4,FALSE)-#REF!</f>
        <v>#REF!</v>
      </c>
      <c r="E133" s="17" t="e">
        <f>VLOOKUP($A133,take1,5,FALSE)-#REF!</f>
        <v>#REF!</v>
      </c>
      <c r="F133" s="17" t="e">
        <f>VLOOKUP($A133,take1,6,FALSE)-#REF!</f>
        <v>#REF!</v>
      </c>
      <c r="G133" s="17" t="e">
        <f>VLOOKUP($A133,take1,7,FALSE)-#REF!</f>
        <v>#REF!</v>
      </c>
      <c r="H133" s="17" t="e">
        <f>VLOOKUP($A133,take1,8,FALSE)-#REF!</f>
        <v>#REF!</v>
      </c>
      <c r="I133" s="17" t="e">
        <f>VLOOKUP($A133,take1,9,FALSE)-#REF!</f>
        <v>#REF!</v>
      </c>
      <c r="J133" s="17" t="e">
        <f>VLOOKUP($A133,take1,10,FALSE)-#REF!</f>
        <v>#REF!</v>
      </c>
      <c r="K133" s="17" t="e">
        <f>VLOOKUP($A133,take1,11,FALSE)-#REF!</f>
        <v>#REF!</v>
      </c>
      <c r="L133" s="17" t="e">
        <f>VLOOKUP($A133,take1,12,FALSE)-#REF!</f>
        <v>#REF!</v>
      </c>
      <c r="M133" s="17" t="e">
        <f>VLOOKUP($A133,take1,13,FALSE)-#REF!</f>
        <v>#REF!</v>
      </c>
      <c r="N133" s="17" t="e">
        <f>VLOOKUP($A133,take1,14,FALSE)-#REF!</f>
        <v>#REF!</v>
      </c>
      <c r="O133" s="17" t="e">
        <f>VLOOKUP($A133,take1,15,FALSE)-#REF!</f>
        <v>#REF!</v>
      </c>
      <c r="P133" s="17" t="e">
        <f>VLOOKUP($A133,take1,16,FALSE)-#REF!</f>
        <v>#REF!</v>
      </c>
      <c r="Q133" s="17" t="e">
        <f>VLOOKUP($A133,take1,17,FALSE)-#REF!</f>
        <v>#REF!</v>
      </c>
      <c r="R133" s="17" t="e">
        <f>VLOOKUP($A133,take1,18,FALSE)-#REF!</f>
        <v>#REF!</v>
      </c>
      <c r="S133" s="17" t="e">
        <f>VLOOKUP($A133,take1,19,FALSE)-#REF!</f>
        <v>#REF!</v>
      </c>
    </row>
    <row r="134" spans="1:19" ht="12.75">
      <c r="A134" t="e">
        <f>#REF!</f>
        <v>#REF!</v>
      </c>
      <c r="B134" s="17" t="e">
        <f>VLOOKUP(A134,take1,2,FALSE)-#REF!</f>
        <v>#REF!</v>
      </c>
      <c r="C134" s="17" t="e">
        <f>VLOOKUP(A134,take1,3,FALSE)-#REF!</f>
        <v>#REF!</v>
      </c>
      <c r="D134" s="17" t="e">
        <f>VLOOKUP($A134,take1,4,FALSE)-#REF!</f>
        <v>#REF!</v>
      </c>
      <c r="E134" s="17" t="e">
        <f>VLOOKUP($A134,take1,5,FALSE)-#REF!</f>
        <v>#REF!</v>
      </c>
      <c r="F134" s="17" t="e">
        <f>VLOOKUP($A134,take1,6,FALSE)-#REF!</f>
        <v>#REF!</v>
      </c>
      <c r="G134" s="17" t="e">
        <f>VLOOKUP($A134,take1,7,FALSE)-#REF!</f>
        <v>#REF!</v>
      </c>
      <c r="H134" s="17" t="e">
        <f>VLOOKUP($A134,take1,8,FALSE)-#REF!</f>
        <v>#REF!</v>
      </c>
      <c r="I134" s="17" t="e">
        <f>VLOOKUP($A134,take1,9,FALSE)-#REF!</f>
        <v>#REF!</v>
      </c>
      <c r="J134" s="17" t="e">
        <f>VLOOKUP($A134,take1,10,FALSE)-#REF!</f>
        <v>#REF!</v>
      </c>
      <c r="K134" s="17" t="e">
        <f>VLOOKUP($A134,take1,11,FALSE)-#REF!</f>
        <v>#REF!</v>
      </c>
      <c r="L134" s="17" t="e">
        <f>VLOOKUP($A134,take1,12,FALSE)-#REF!</f>
        <v>#REF!</v>
      </c>
      <c r="M134" s="17" t="e">
        <f>VLOOKUP($A134,take1,13,FALSE)-#REF!</f>
        <v>#REF!</v>
      </c>
      <c r="N134" s="17" t="e">
        <f>VLOOKUP($A134,take1,14,FALSE)-#REF!</f>
        <v>#REF!</v>
      </c>
      <c r="O134" s="17" t="e">
        <f>VLOOKUP($A134,take1,15,FALSE)-#REF!</f>
        <v>#REF!</v>
      </c>
      <c r="P134" s="17" t="e">
        <f>VLOOKUP($A134,take1,16,FALSE)-#REF!</f>
        <v>#REF!</v>
      </c>
      <c r="Q134" s="17" t="e">
        <f>VLOOKUP($A134,take1,17,FALSE)-#REF!</f>
        <v>#REF!</v>
      </c>
      <c r="R134" s="17" t="e">
        <f>VLOOKUP($A134,take1,18,FALSE)-#REF!</f>
        <v>#REF!</v>
      </c>
      <c r="S134" s="17" t="e">
        <f>VLOOKUP($A134,take1,19,FALSE)-#REF!</f>
        <v>#REF!</v>
      </c>
    </row>
    <row r="135" spans="1:19" ht="12.75">
      <c r="A135" t="e">
        <f>#REF!</f>
        <v>#REF!</v>
      </c>
      <c r="B135" s="17" t="e">
        <f>VLOOKUP(A135,take1,2,FALSE)-#REF!</f>
        <v>#REF!</v>
      </c>
      <c r="C135" s="17" t="e">
        <f>VLOOKUP(A135,take1,3,FALSE)-#REF!</f>
        <v>#REF!</v>
      </c>
      <c r="D135" s="17" t="e">
        <f>VLOOKUP($A135,take1,4,FALSE)-#REF!</f>
        <v>#REF!</v>
      </c>
      <c r="E135" s="17" t="e">
        <f>VLOOKUP($A135,take1,5,FALSE)-#REF!</f>
        <v>#REF!</v>
      </c>
      <c r="F135" s="17" t="e">
        <f>VLOOKUP($A135,take1,6,FALSE)-#REF!</f>
        <v>#REF!</v>
      </c>
      <c r="G135" s="17" t="e">
        <f>VLOOKUP($A135,take1,7,FALSE)-#REF!</f>
        <v>#REF!</v>
      </c>
      <c r="H135" s="17" t="e">
        <f>VLOOKUP($A135,take1,8,FALSE)-#REF!</f>
        <v>#REF!</v>
      </c>
      <c r="I135" s="17" t="e">
        <f>VLOOKUP($A135,take1,9,FALSE)-#REF!</f>
        <v>#REF!</v>
      </c>
      <c r="J135" s="17" t="e">
        <f>VLOOKUP($A135,take1,10,FALSE)-#REF!</f>
        <v>#REF!</v>
      </c>
      <c r="K135" s="17" t="e">
        <f>VLOOKUP($A135,take1,11,FALSE)-#REF!</f>
        <v>#REF!</v>
      </c>
      <c r="L135" s="17" t="e">
        <f>VLOOKUP($A135,take1,12,FALSE)-#REF!</f>
        <v>#REF!</v>
      </c>
      <c r="M135" s="17" t="e">
        <f>VLOOKUP($A135,take1,13,FALSE)-#REF!</f>
        <v>#REF!</v>
      </c>
      <c r="N135" s="17" t="e">
        <f>VLOOKUP($A135,take1,14,FALSE)-#REF!</f>
        <v>#REF!</v>
      </c>
      <c r="O135" s="17" t="e">
        <f>VLOOKUP($A135,take1,15,FALSE)-#REF!</f>
        <v>#REF!</v>
      </c>
      <c r="P135" s="17" t="e">
        <f>VLOOKUP($A135,take1,16,FALSE)-#REF!</f>
        <v>#REF!</v>
      </c>
      <c r="Q135" s="17" t="e">
        <f>VLOOKUP($A135,take1,17,FALSE)-#REF!</f>
        <v>#REF!</v>
      </c>
      <c r="R135" s="17" t="e">
        <f>VLOOKUP($A135,take1,18,FALSE)-#REF!</f>
        <v>#REF!</v>
      </c>
      <c r="S135" s="17" t="e">
        <f>VLOOKUP($A135,take1,19,FALSE)-#REF!</f>
        <v>#REF!</v>
      </c>
    </row>
    <row r="136" spans="1:19" ht="12.75">
      <c r="A136" t="e">
        <f>#REF!</f>
        <v>#REF!</v>
      </c>
      <c r="B136" s="17" t="e">
        <f>VLOOKUP(A136,take1,2,FALSE)-#REF!</f>
        <v>#REF!</v>
      </c>
      <c r="C136" s="17" t="e">
        <f>VLOOKUP(A136,take1,3,FALSE)-#REF!</f>
        <v>#REF!</v>
      </c>
      <c r="D136" s="17" t="e">
        <f>VLOOKUP($A136,take1,4,FALSE)-#REF!</f>
        <v>#REF!</v>
      </c>
      <c r="E136" s="17" t="e">
        <f>VLOOKUP($A136,take1,5,FALSE)-#REF!</f>
        <v>#REF!</v>
      </c>
      <c r="F136" s="17" t="e">
        <f>VLOOKUP($A136,take1,6,FALSE)-#REF!</f>
        <v>#REF!</v>
      </c>
      <c r="G136" s="17" t="e">
        <f>VLOOKUP($A136,take1,7,FALSE)-#REF!</f>
        <v>#REF!</v>
      </c>
      <c r="H136" s="17" t="e">
        <f>VLOOKUP($A136,take1,8,FALSE)-#REF!</f>
        <v>#REF!</v>
      </c>
      <c r="I136" s="17" t="e">
        <f>VLOOKUP($A136,take1,9,FALSE)-#REF!</f>
        <v>#REF!</v>
      </c>
      <c r="J136" s="17" t="e">
        <f>VLOOKUP($A136,take1,10,FALSE)-#REF!</f>
        <v>#REF!</v>
      </c>
      <c r="K136" s="17" t="e">
        <f>VLOOKUP($A136,take1,11,FALSE)-#REF!</f>
        <v>#REF!</v>
      </c>
      <c r="L136" s="17" t="e">
        <f>VLOOKUP($A136,take1,12,FALSE)-#REF!</f>
        <v>#REF!</v>
      </c>
      <c r="M136" s="17" t="e">
        <f>VLOOKUP($A136,take1,13,FALSE)-#REF!</f>
        <v>#REF!</v>
      </c>
      <c r="N136" s="17" t="e">
        <f>VLOOKUP($A136,take1,14,FALSE)-#REF!</f>
        <v>#REF!</v>
      </c>
      <c r="O136" s="17" t="e">
        <f>VLOOKUP($A136,take1,15,FALSE)-#REF!</f>
        <v>#REF!</v>
      </c>
      <c r="P136" s="17" t="e">
        <f>VLOOKUP($A136,take1,16,FALSE)-#REF!</f>
        <v>#REF!</v>
      </c>
      <c r="Q136" s="17" t="e">
        <f>VLOOKUP($A136,take1,17,FALSE)-#REF!</f>
        <v>#REF!</v>
      </c>
      <c r="R136" s="17" t="e">
        <f>VLOOKUP($A136,take1,18,FALSE)-#REF!</f>
        <v>#REF!</v>
      </c>
      <c r="S136" s="17" t="e">
        <f>VLOOKUP($A136,take1,19,FALSE)-#REF!</f>
        <v>#REF!</v>
      </c>
    </row>
    <row r="137" spans="1:19" ht="12.75">
      <c r="A137" t="e">
        <f>#REF!</f>
        <v>#REF!</v>
      </c>
      <c r="B137" s="17" t="e">
        <f>VLOOKUP(A137,take1,2,FALSE)-#REF!</f>
        <v>#REF!</v>
      </c>
      <c r="C137" s="17" t="e">
        <f>VLOOKUP(A137,take1,3,FALSE)-#REF!</f>
        <v>#REF!</v>
      </c>
      <c r="D137" s="17" t="e">
        <f>VLOOKUP($A137,take1,4,FALSE)-#REF!</f>
        <v>#REF!</v>
      </c>
      <c r="E137" s="17" t="e">
        <f>VLOOKUP($A137,take1,5,FALSE)-#REF!</f>
        <v>#REF!</v>
      </c>
      <c r="F137" s="17" t="e">
        <f>VLOOKUP($A137,take1,6,FALSE)-#REF!</f>
        <v>#REF!</v>
      </c>
      <c r="G137" s="17" t="e">
        <f>VLOOKUP($A137,take1,7,FALSE)-#REF!</f>
        <v>#REF!</v>
      </c>
      <c r="H137" s="17" t="e">
        <f>VLOOKUP($A137,take1,8,FALSE)-#REF!</f>
        <v>#REF!</v>
      </c>
      <c r="I137" s="17" t="e">
        <f>VLOOKUP($A137,take1,9,FALSE)-#REF!</f>
        <v>#REF!</v>
      </c>
      <c r="J137" s="17" t="e">
        <f>VLOOKUP($A137,take1,10,FALSE)-#REF!</f>
        <v>#REF!</v>
      </c>
      <c r="K137" s="17" t="e">
        <f>VLOOKUP($A137,take1,11,FALSE)-#REF!</f>
        <v>#REF!</v>
      </c>
      <c r="L137" s="17" t="e">
        <f>VLOOKUP($A137,take1,12,FALSE)-#REF!</f>
        <v>#REF!</v>
      </c>
      <c r="M137" s="17" t="e">
        <f>VLOOKUP($A137,take1,13,FALSE)-#REF!</f>
        <v>#REF!</v>
      </c>
      <c r="N137" s="17" t="e">
        <f>VLOOKUP($A137,take1,14,FALSE)-#REF!</f>
        <v>#REF!</v>
      </c>
      <c r="O137" s="17" t="e">
        <f>VLOOKUP($A137,take1,15,FALSE)-#REF!</f>
        <v>#REF!</v>
      </c>
      <c r="P137" s="17" t="e">
        <f>VLOOKUP($A137,take1,16,FALSE)-#REF!</f>
        <v>#REF!</v>
      </c>
      <c r="Q137" s="17" t="e">
        <f>VLOOKUP($A137,take1,17,FALSE)-#REF!</f>
        <v>#REF!</v>
      </c>
      <c r="R137" s="17" t="e">
        <f>VLOOKUP($A137,take1,18,FALSE)-#REF!</f>
        <v>#REF!</v>
      </c>
      <c r="S137" s="17" t="e">
        <f>VLOOKUP($A137,take1,19,FALSE)-#REF!</f>
        <v>#REF!</v>
      </c>
    </row>
    <row r="138" spans="1:19" ht="12.75">
      <c r="A138" t="e">
        <f>#REF!</f>
        <v>#REF!</v>
      </c>
      <c r="B138" s="17" t="e">
        <f>VLOOKUP(A138,take1,2,FALSE)-#REF!</f>
        <v>#REF!</v>
      </c>
      <c r="C138" s="17" t="e">
        <f>VLOOKUP(A138,take1,3,FALSE)-#REF!</f>
        <v>#REF!</v>
      </c>
      <c r="D138" s="17" t="e">
        <f>VLOOKUP($A138,take1,4,FALSE)-#REF!</f>
        <v>#REF!</v>
      </c>
      <c r="E138" s="17" t="e">
        <f>VLOOKUP($A138,take1,5,FALSE)-#REF!</f>
        <v>#REF!</v>
      </c>
      <c r="F138" s="17" t="e">
        <f>VLOOKUP($A138,take1,6,FALSE)-#REF!</f>
        <v>#REF!</v>
      </c>
      <c r="G138" s="17" t="e">
        <f>VLOOKUP($A138,take1,7,FALSE)-#REF!</f>
        <v>#REF!</v>
      </c>
      <c r="H138" s="17" t="e">
        <f>VLOOKUP($A138,take1,8,FALSE)-#REF!</f>
        <v>#REF!</v>
      </c>
      <c r="I138" s="17" t="e">
        <f>VLOOKUP($A138,take1,9,FALSE)-#REF!</f>
        <v>#REF!</v>
      </c>
      <c r="J138" s="17" t="e">
        <f>VLOOKUP($A138,take1,10,FALSE)-#REF!</f>
        <v>#REF!</v>
      </c>
      <c r="K138" s="17" t="e">
        <f>VLOOKUP($A138,take1,11,FALSE)-#REF!</f>
        <v>#REF!</v>
      </c>
      <c r="L138" s="17" t="e">
        <f>VLOOKUP($A138,take1,12,FALSE)-#REF!</f>
        <v>#REF!</v>
      </c>
      <c r="M138" s="17" t="e">
        <f>VLOOKUP($A138,take1,13,FALSE)-#REF!</f>
        <v>#REF!</v>
      </c>
      <c r="N138" s="17" t="e">
        <f>VLOOKUP($A138,take1,14,FALSE)-#REF!</f>
        <v>#REF!</v>
      </c>
      <c r="O138" s="17" t="e">
        <f>VLOOKUP($A138,take1,15,FALSE)-#REF!</f>
        <v>#REF!</v>
      </c>
      <c r="P138" s="17" t="e">
        <f>VLOOKUP($A138,take1,16,FALSE)-#REF!</f>
        <v>#REF!</v>
      </c>
      <c r="Q138" s="17" t="e">
        <f>VLOOKUP($A138,take1,17,FALSE)-#REF!</f>
        <v>#REF!</v>
      </c>
      <c r="R138" s="17" t="e">
        <f>VLOOKUP($A138,take1,18,FALSE)-#REF!</f>
        <v>#REF!</v>
      </c>
      <c r="S138" s="17" t="e">
        <f>VLOOKUP($A138,take1,19,FALSE)-#REF!</f>
        <v>#REF!</v>
      </c>
    </row>
    <row r="139" spans="1:19" ht="12.75">
      <c r="A139" t="e">
        <f>#REF!</f>
        <v>#REF!</v>
      </c>
      <c r="B139" s="17" t="e">
        <f>VLOOKUP(A139,take1,2,FALSE)-#REF!</f>
        <v>#REF!</v>
      </c>
      <c r="C139" s="17" t="e">
        <f>VLOOKUP(A139,take1,3,FALSE)-#REF!</f>
        <v>#REF!</v>
      </c>
      <c r="D139" s="17" t="e">
        <f>VLOOKUP($A139,take1,4,FALSE)-#REF!</f>
        <v>#REF!</v>
      </c>
      <c r="E139" s="17" t="e">
        <f>VLOOKUP($A139,take1,5,FALSE)-#REF!</f>
        <v>#REF!</v>
      </c>
      <c r="F139" s="17" t="e">
        <f>VLOOKUP($A139,take1,6,FALSE)-#REF!</f>
        <v>#REF!</v>
      </c>
      <c r="G139" s="17" t="e">
        <f>VLOOKUP($A139,take1,7,FALSE)-#REF!</f>
        <v>#REF!</v>
      </c>
      <c r="H139" s="17" t="e">
        <f>VLOOKUP($A139,take1,8,FALSE)-#REF!</f>
        <v>#REF!</v>
      </c>
      <c r="I139" s="17" t="e">
        <f>VLOOKUP($A139,take1,9,FALSE)-#REF!</f>
        <v>#REF!</v>
      </c>
      <c r="J139" s="17" t="e">
        <f>VLOOKUP($A139,take1,10,FALSE)-#REF!</f>
        <v>#REF!</v>
      </c>
      <c r="K139" s="17" t="e">
        <f>VLOOKUP($A139,take1,11,FALSE)-#REF!</f>
        <v>#REF!</v>
      </c>
      <c r="L139" s="17" t="e">
        <f>VLOOKUP($A139,take1,12,FALSE)-#REF!</f>
        <v>#REF!</v>
      </c>
      <c r="M139" s="17" t="e">
        <f>VLOOKUP($A139,take1,13,FALSE)-#REF!</f>
        <v>#REF!</v>
      </c>
      <c r="N139" s="17" t="e">
        <f>VLOOKUP($A139,take1,14,FALSE)-#REF!</f>
        <v>#REF!</v>
      </c>
      <c r="O139" s="17" t="e">
        <f>VLOOKUP($A139,take1,15,FALSE)-#REF!</f>
        <v>#REF!</v>
      </c>
      <c r="P139" s="17" t="e">
        <f>VLOOKUP($A139,take1,16,FALSE)-#REF!</f>
        <v>#REF!</v>
      </c>
      <c r="Q139" s="17" t="e">
        <f>VLOOKUP($A139,take1,17,FALSE)-#REF!</f>
        <v>#REF!</v>
      </c>
      <c r="R139" s="17" t="e">
        <f>VLOOKUP($A139,take1,18,FALSE)-#REF!</f>
        <v>#REF!</v>
      </c>
      <c r="S139" s="17" t="e">
        <f>VLOOKUP($A139,take1,19,FALSE)-#REF!</f>
        <v>#REF!</v>
      </c>
    </row>
    <row r="140" spans="1:19" ht="12.75">
      <c r="A140" t="e">
        <f>#REF!</f>
        <v>#REF!</v>
      </c>
      <c r="B140" s="17" t="e">
        <f>VLOOKUP(A140,take1,2,FALSE)-#REF!</f>
        <v>#REF!</v>
      </c>
      <c r="C140" s="17" t="e">
        <f>VLOOKUP(A140,take1,3,FALSE)-#REF!</f>
        <v>#REF!</v>
      </c>
      <c r="D140" s="17" t="e">
        <f>VLOOKUP($A140,take1,4,FALSE)-#REF!</f>
        <v>#REF!</v>
      </c>
      <c r="E140" s="17" t="e">
        <f>VLOOKUP($A140,take1,5,FALSE)-#REF!</f>
        <v>#REF!</v>
      </c>
      <c r="F140" s="17" t="e">
        <f>VLOOKUP($A140,take1,6,FALSE)-#REF!</f>
        <v>#REF!</v>
      </c>
      <c r="G140" s="17" t="e">
        <f>VLOOKUP($A140,take1,7,FALSE)-#REF!</f>
        <v>#REF!</v>
      </c>
      <c r="H140" s="17" t="e">
        <f>VLOOKUP($A140,take1,8,FALSE)-#REF!</f>
        <v>#REF!</v>
      </c>
      <c r="I140" s="17" t="e">
        <f>VLOOKUP($A140,take1,9,FALSE)-#REF!</f>
        <v>#REF!</v>
      </c>
      <c r="J140" s="17" t="e">
        <f>VLOOKUP($A140,take1,10,FALSE)-#REF!</f>
        <v>#REF!</v>
      </c>
      <c r="K140" s="17" t="e">
        <f>VLOOKUP($A140,take1,11,FALSE)-#REF!</f>
        <v>#REF!</v>
      </c>
      <c r="L140" s="17" t="e">
        <f>VLOOKUP($A140,take1,12,FALSE)-#REF!</f>
        <v>#REF!</v>
      </c>
      <c r="M140" s="17" t="e">
        <f>VLOOKUP($A140,take1,13,FALSE)-#REF!</f>
        <v>#REF!</v>
      </c>
      <c r="N140" s="17" t="e">
        <f>VLOOKUP($A140,take1,14,FALSE)-#REF!</f>
        <v>#REF!</v>
      </c>
      <c r="O140" s="17" t="e">
        <f>VLOOKUP($A140,take1,15,FALSE)-#REF!</f>
        <v>#REF!</v>
      </c>
      <c r="P140" s="17" t="e">
        <f>VLOOKUP($A140,take1,16,FALSE)-#REF!</f>
        <v>#REF!</v>
      </c>
      <c r="Q140" s="17" t="e">
        <f>VLOOKUP($A140,take1,17,FALSE)-#REF!</f>
        <v>#REF!</v>
      </c>
      <c r="R140" s="17" t="e">
        <f>VLOOKUP($A140,take1,18,FALSE)-#REF!</f>
        <v>#REF!</v>
      </c>
      <c r="S140" s="17" t="e">
        <f>VLOOKUP($A140,take1,19,FALSE)-#REF!</f>
        <v>#REF!</v>
      </c>
    </row>
    <row r="141" spans="1:19" ht="12.75">
      <c r="A141" t="e">
        <f>#REF!</f>
        <v>#REF!</v>
      </c>
      <c r="B141" s="17" t="e">
        <f>VLOOKUP(A141,take1,2,FALSE)-#REF!</f>
        <v>#REF!</v>
      </c>
      <c r="C141" s="17" t="e">
        <f>VLOOKUP(A141,take1,3,FALSE)-#REF!</f>
        <v>#REF!</v>
      </c>
      <c r="D141" s="17" t="e">
        <f>VLOOKUP($A141,take1,4,FALSE)-#REF!</f>
        <v>#REF!</v>
      </c>
      <c r="E141" s="17" t="e">
        <f>VLOOKUP($A141,take1,5,FALSE)-#REF!</f>
        <v>#REF!</v>
      </c>
      <c r="F141" s="17" t="e">
        <f>VLOOKUP($A141,take1,6,FALSE)-#REF!</f>
        <v>#REF!</v>
      </c>
      <c r="G141" s="17" t="e">
        <f>VLOOKUP($A141,take1,7,FALSE)-#REF!</f>
        <v>#REF!</v>
      </c>
      <c r="H141" s="17" t="e">
        <f>VLOOKUP($A141,take1,8,FALSE)-#REF!</f>
        <v>#REF!</v>
      </c>
      <c r="I141" s="17" t="e">
        <f>VLOOKUP($A141,take1,9,FALSE)-#REF!</f>
        <v>#REF!</v>
      </c>
      <c r="J141" s="17" t="e">
        <f>VLOOKUP($A141,take1,10,FALSE)-#REF!</f>
        <v>#REF!</v>
      </c>
      <c r="K141" s="17" t="e">
        <f>VLOOKUP($A141,take1,11,FALSE)-#REF!</f>
        <v>#REF!</v>
      </c>
      <c r="L141" s="17" t="e">
        <f>VLOOKUP($A141,take1,12,FALSE)-#REF!</f>
        <v>#REF!</v>
      </c>
      <c r="M141" s="17" t="e">
        <f>VLOOKUP($A141,take1,13,FALSE)-#REF!</f>
        <v>#REF!</v>
      </c>
      <c r="N141" s="17" t="e">
        <f>VLOOKUP($A141,take1,14,FALSE)-#REF!</f>
        <v>#REF!</v>
      </c>
      <c r="O141" s="17" t="e">
        <f>VLOOKUP($A141,take1,15,FALSE)-#REF!</f>
        <v>#REF!</v>
      </c>
      <c r="P141" s="17" t="e">
        <f>VLOOKUP($A141,take1,16,FALSE)-#REF!</f>
        <v>#REF!</v>
      </c>
      <c r="Q141" s="17" t="e">
        <f>VLOOKUP($A141,take1,17,FALSE)-#REF!</f>
        <v>#REF!</v>
      </c>
      <c r="R141" s="17" t="e">
        <f>VLOOKUP($A141,take1,18,FALSE)-#REF!</f>
        <v>#REF!</v>
      </c>
      <c r="S141" s="17" t="e">
        <f>VLOOKUP($A141,take1,19,FALSE)-#REF!</f>
        <v>#REF!</v>
      </c>
    </row>
    <row r="142" spans="1:19" ht="12.75">
      <c r="A142" t="e">
        <f>#REF!</f>
        <v>#REF!</v>
      </c>
      <c r="B142" s="17" t="e">
        <f>VLOOKUP(A142,take1,2,FALSE)-#REF!</f>
        <v>#REF!</v>
      </c>
      <c r="C142" s="17" t="e">
        <f>VLOOKUP(A142,take1,3,FALSE)-#REF!</f>
        <v>#REF!</v>
      </c>
      <c r="D142" s="17" t="e">
        <f>VLOOKUP($A142,take1,4,FALSE)-#REF!</f>
        <v>#REF!</v>
      </c>
      <c r="E142" s="17" t="e">
        <f>VLOOKUP($A142,take1,5,FALSE)-#REF!</f>
        <v>#REF!</v>
      </c>
      <c r="F142" s="17" t="e">
        <f>VLOOKUP($A142,take1,6,FALSE)-#REF!</f>
        <v>#REF!</v>
      </c>
      <c r="G142" s="17" t="e">
        <f>VLOOKUP($A142,take1,7,FALSE)-#REF!</f>
        <v>#REF!</v>
      </c>
      <c r="H142" s="17" t="e">
        <f>VLOOKUP($A142,take1,8,FALSE)-#REF!</f>
        <v>#REF!</v>
      </c>
      <c r="I142" s="17" t="e">
        <f>VLOOKUP($A142,take1,9,FALSE)-#REF!</f>
        <v>#REF!</v>
      </c>
      <c r="J142" s="17" t="e">
        <f>VLOOKUP($A142,take1,10,FALSE)-#REF!</f>
        <v>#REF!</v>
      </c>
      <c r="K142" s="17" t="e">
        <f>VLOOKUP($A142,take1,11,FALSE)-#REF!</f>
        <v>#REF!</v>
      </c>
      <c r="L142" s="17" t="e">
        <f>VLOOKUP($A142,take1,12,FALSE)-#REF!</f>
        <v>#REF!</v>
      </c>
      <c r="M142" s="17" t="e">
        <f>VLOOKUP($A142,take1,13,FALSE)-#REF!</f>
        <v>#REF!</v>
      </c>
      <c r="N142" s="17" t="e">
        <f>VLOOKUP($A142,take1,14,FALSE)-#REF!</f>
        <v>#REF!</v>
      </c>
      <c r="O142" s="17" t="e">
        <f>VLOOKUP($A142,take1,15,FALSE)-#REF!</f>
        <v>#REF!</v>
      </c>
      <c r="P142" s="17" t="e">
        <f>VLOOKUP($A142,take1,16,FALSE)-#REF!</f>
        <v>#REF!</v>
      </c>
      <c r="Q142" s="17" t="e">
        <f>VLOOKUP($A142,take1,17,FALSE)-#REF!</f>
        <v>#REF!</v>
      </c>
      <c r="R142" s="17" t="e">
        <f>VLOOKUP($A142,take1,18,FALSE)-#REF!</f>
        <v>#REF!</v>
      </c>
      <c r="S142" s="17" t="e">
        <f>VLOOKUP($A142,take1,19,FALSE)-#REF!</f>
        <v>#REF!</v>
      </c>
    </row>
    <row r="143" spans="1:19" ht="12.75">
      <c r="A143" t="e">
        <f>#REF!</f>
        <v>#REF!</v>
      </c>
      <c r="B143" s="17" t="e">
        <f>VLOOKUP(A143,take1,2,FALSE)-#REF!</f>
        <v>#REF!</v>
      </c>
      <c r="C143" s="17" t="e">
        <f>VLOOKUP(A143,take1,3,FALSE)-#REF!</f>
        <v>#REF!</v>
      </c>
      <c r="D143" s="17" t="e">
        <f>VLOOKUP($A143,take1,4,FALSE)-#REF!</f>
        <v>#REF!</v>
      </c>
      <c r="E143" s="17" t="e">
        <f>VLOOKUP($A143,take1,5,FALSE)-#REF!</f>
        <v>#REF!</v>
      </c>
      <c r="F143" s="17" t="e">
        <f>VLOOKUP($A143,take1,6,FALSE)-#REF!</f>
        <v>#REF!</v>
      </c>
      <c r="G143" s="17" t="e">
        <f>VLOOKUP($A143,take1,7,FALSE)-#REF!</f>
        <v>#REF!</v>
      </c>
      <c r="H143" s="17" t="e">
        <f>VLOOKUP($A143,take1,8,FALSE)-#REF!</f>
        <v>#REF!</v>
      </c>
      <c r="I143" s="17" t="e">
        <f>VLOOKUP($A143,take1,9,FALSE)-#REF!</f>
        <v>#REF!</v>
      </c>
      <c r="J143" s="17" t="e">
        <f>VLOOKUP($A143,take1,10,FALSE)-#REF!</f>
        <v>#REF!</v>
      </c>
      <c r="K143" s="17" t="e">
        <f>VLOOKUP($A143,take1,11,FALSE)-#REF!</f>
        <v>#REF!</v>
      </c>
      <c r="L143" s="17" t="e">
        <f>VLOOKUP($A143,take1,12,FALSE)-#REF!</f>
        <v>#REF!</v>
      </c>
      <c r="M143" s="17" t="e">
        <f>VLOOKUP($A143,take1,13,FALSE)-#REF!</f>
        <v>#REF!</v>
      </c>
      <c r="N143" s="17" t="e">
        <f>VLOOKUP($A143,take1,14,FALSE)-#REF!</f>
        <v>#REF!</v>
      </c>
      <c r="O143" s="17" t="e">
        <f>VLOOKUP($A143,take1,15,FALSE)-#REF!</f>
        <v>#REF!</v>
      </c>
      <c r="P143" s="17" t="e">
        <f>VLOOKUP($A143,take1,16,FALSE)-#REF!</f>
        <v>#REF!</v>
      </c>
      <c r="Q143" s="17" t="e">
        <f>VLOOKUP($A143,take1,17,FALSE)-#REF!</f>
        <v>#REF!</v>
      </c>
      <c r="R143" s="17" t="e">
        <f>VLOOKUP($A143,take1,18,FALSE)-#REF!</f>
        <v>#REF!</v>
      </c>
      <c r="S143" s="17" t="e">
        <f>VLOOKUP($A143,take1,19,FALSE)-#REF!</f>
        <v>#REF!</v>
      </c>
    </row>
    <row r="144" spans="1:19" ht="12.75">
      <c r="A144" t="e">
        <f>#REF!</f>
        <v>#REF!</v>
      </c>
      <c r="B144" s="17" t="e">
        <f>VLOOKUP(A144,take1,2,FALSE)-#REF!</f>
        <v>#REF!</v>
      </c>
      <c r="C144" s="17" t="e">
        <f>VLOOKUP(A144,take1,3,FALSE)-#REF!</f>
        <v>#REF!</v>
      </c>
      <c r="D144" s="17" t="e">
        <f>VLOOKUP($A144,take1,4,FALSE)-#REF!</f>
        <v>#REF!</v>
      </c>
      <c r="E144" s="17" t="e">
        <f>VLOOKUP($A144,take1,5,FALSE)-#REF!</f>
        <v>#REF!</v>
      </c>
      <c r="F144" s="17" t="e">
        <f>VLOOKUP($A144,take1,6,FALSE)-#REF!</f>
        <v>#REF!</v>
      </c>
      <c r="G144" s="17" t="e">
        <f>VLOOKUP($A144,take1,7,FALSE)-#REF!</f>
        <v>#REF!</v>
      </c>
      <c r="H144" s="17" t="e">
        <f>VLOOKUP($A144,take1,8,FALSE)-#REF!</f>
        <v>#REF!</v>
      </c>
      <c r="I144" s="17" t="e">
        <f>VLOOKUP($A144,take1,9,FALSE)-#REF!</f>
        <v>#REF!</v>
      </c>
      <c r="J144" s="17" t="e">
        <f>VLOOKUP($A144,take1,10,FALSE)-#REF!</f>
        <v>#REF!</v>
      </c>
      <c r="K144" s="17" t="e">
        <f>VLOOKUP($A144,take1,11,FALSE)-#REF!</f>
        <v>#REF!</v>
      </c>
      <c r="L144" s="17" t="e">
        <f>VLOOKUP($A144,take1,12,FALSE)-#REF!</f>
        <v>#REF!</v>
      </c>
      <c r="M144" s="17" t="e">
        <f>VLOOKUP($A144,take1,13,FALSE)-#REF!</f>
        <v>#REF!</v>
      </c>
      <c r="N144" s="17" t="e">
        <f>VLOOKUP($A144,take1,14,FALSE)-#REF!</f>
        <v>#REF!</v>
      </c>
      <c r="O144" s="17" t="e">
        <f>VLOOKUP($A144,take1,15,FALSE)-#REF!</f>
        <v>#REF!</v>
      </c>
      <c r="P144" s="17" t="e">
        <f>VLOOKUP($A144,take1,16,FALSE)-#REF!</f>
        <v>#REF!</v>
      </c>
      <c r="Q144" s="17" t="e">
        <f>VLOOKUP($A144,take1,17,FALSE)-#REF!</f>
        <v>#REF!</v>
      </c>
      <c r="R144" s="17" t="e">
        <f>VLOOKUP($A144,take1,18,FALSE)-#REF!</f>
        <v>#REF!</v>
      </c>
      <c r="S144" s="17" t="e">
        <f>VLOOKUP($A144,take1,19,FALSE)-#REF!</f>
        <v>#REF!</v>
      </c>
    </row>
    <row r="145" spans="1:19" ht="12.75">
      <c r="A145" t="e">
        <f>#REF!</f>
        <v>#REF!</v>
      </c>
      <c r="B145" s="17" t="e">
        <f>VLOOKUP(A145,take1,2,FALSE)-#REF!</f>
        <v>#REF!</v>
      </c>
      <c r="C145" s="17" t="e">
        <f>VLOOKUP(A145,take1,3,FALSE)-#REF!</f>
        <v>#REF!</v>
      </c>
      <c r="D145" s="17" t="e">
        <f>VLOOKUP($A145,take1,4,FALSE)-#REF!</f>
        <v>#REF!</v>
      </c>
      <c r="E145" s="17" t="e">
        <f>VLOOKUP($A145,take1,5,FALSE)-#REF!</f>
        <v>#REF!</v>
      </c>
      <c r="F145" s="17" t="e">
        <f>VLOOKUP($A145,take1,6,FALSE)-#REF!</f>
        <v>#REF!</v>
      </c>
      <c r="G145" s="17" t="e">
        <f>VLOOKUP($A145,take1,7,FALSE)-#REF!</f>
        <v>#REF!</v>
      </c>
      <c r="H145" s="17" t="e">
        <f>VLOOKUP($A145,take1,8,FALSE)-#REF!</f>
        <v>#REF!</v>
      </c>
      <c r="I145" s="17" t="e">
        <f>VLOOKUP($A145,take1,9,FALSE)-#REF!</f>
        <v>#REF!</v>
      </c>
      <c r="J145" s="17" t="e">
        <f>VLOOKUP($A145,take1,10,FALSE)-#REF!</f>
        <v>#REF!</v>
      </c>
      <c r="K145" s="17" t="e">
        <f>VLOOKUP($A145,take1,11,FALSE)-#REF!</f>
        <v>#REF!</v>
      </c>
      <c r="L145" s="17" t="e">
        <f>VLOOKUP($A145,take1,12,FALSE)-#REF!</f>
        <v>#REF!</v>
      </c>
      <c r="M145" s="17" t="e">
        <f>VLOOKUP($A145,take1,13,FALSE)-#REF!</f>
        <v>#REF!</v>
      </c>
      <c r="N145" s="17" t="e">
        <f>VLOOKUP($A145,take1,14,FALSE)-#REF!</f>
        <v>#REF!</v>
      </c>
      <c r="O145" s="17" t="e">
        <f>VLOOKUP($A145,take1,15,FALSE)-#REF!</f>
        <v>#REF!</v>
      </c>
      <c r="P145" s="17" t="e">
        <f>VLOOKUP($A145,take1,16,FALSE)-#REF!</f>
        <v>#REF!</v>
      </c>
      <c r="Q145" s="17" t="e">
        <f>VLOOKUP($A145,take1,17,FALSE)-#REF!</f>
        <v>#REF!</v>
      </c>
      <c r="R145" s="17" t="e">
        <f>VLOOKUP($A145,take1,18,FALSE)-#REF!</f>
        <v>#REF!</v>
      </c>
      <c r="S145" s="17" t="e">
        <f>VLOOKUP($A145,take1,19,FALSE)-#REF!</f>
        <v>#REF!</v>
      </c>
    </row>
    <row r="146" spans="1:19" ht="12.75">
      <c r="A146" t="e">
        <f>#REF!</f>
        <v>#REF!</v>
      </c>
      <c r="B146" s="17" t="e">
        <f>VLOOKUP(A146,take1,2,FALSE)-#REF!</f>
        <v>#REF!</v>
      </c>
      <c r="C146" s="17" t="e">
        <f>VLOOKUP(A146,take1,3,FALSE)-#REF!</f>
        <v>#REF!</v>
      </c>
      <c r="D146" s="17" t="e">
        <f>VLOOKUP($A146,take1,4,FALSE)-#REF!</f>
        <v>#REF!</v>
      </c>
      <c r="E146" s="17" t="e">
        <f>VLOOKUP($A146,take1,5,FALSE)-#REF!</f>
        <v>#REF!</v>
      </c>
      <c r="F146" s="17" t="e">
        <f>VLOOKUP($A146,take1,6,FALSE)-#REF!</f>
        <v>#REF!</v>
      </c>
      <c r="G146" s="17" t="e">
        <f>VLOOKUP($A146,take1,7,FALSE)-#REF!</f>
        <v>#REF!</v>
      </c>
      <c r="H146" s="17" t="e">
        <f>VLOOKUP($A146,take1,8,FALSE)-#REF!</f>
        <v>#REF!</v>
      </c>
      <c r="I146" s="17" t="e">
        <f>VLOOKUP($A146,take1,9,FALSE)-#REF!</f>
        <v>#REF!</v>
      </c>
      <c r="J146" s="17" t="e">
        <f>VLOOKUP($A146,take1,10,FALSE)-#REF!</f>
        <v>#REF!</v>
      </c>
      <c r="K146" s="17" t="e">
        <f>VLOOKUP($A146,take1,11,FALSE)-#REF!</f>
        <v>#REF!</v>
      </c>
      <c r="L146" s="17" t="e">
        <f>VLOOKUP($A146,take1,12,FALSE)-#REF!</f>
        <v>#REF!</v>
      </c>
      <c r="M146" s="17" t="e">
        <f>VLOOKUP($A146,take1,13,FALSE)-#REF!</f>
        <v>#REF!</v>
      </c>
      <c r="N146" s="17" t="e">
        <f>VLOOKUP($A146,take1,14,FALSE)-#REF!</f>
        <v>#REF!</v>
      </c>
      <c r="O146" s="17" t="e">
        <f>VLOOKUP($A146,take1,15,FALSE)-#REF!</f>
        <v>#REF!</v>
      </c>
      <c r="P146" s="17" t="e">
        <f>VLOOKUP($A146,take1,16,FALSE)-#REF!</f>
        <v>#REF!</v>
      </c>
      <c r="Q146" s="17" t="e">
        <f>VLOOKUP($A146,take1,17,FALSE)-#REF!</f>
        <v>#REF!</v>
      </c>
      <c r="R146" s="17" t="e">
        <f>VLOOKUP($A146,take1,18,FALSE)-#REF!</f>
        <v>#REF!</v>
      </c>
      <c r="S146" s="17" t="e">
        <f>VLOOKUP($A146,take1,19,FALSE)-#REF!</f>
        <v>#REF!</v>
      </c>
    </row>
    <row r="147" spans="1:19" ht="12.75">
      <c r="A147" t="e">
        <f>#REF!</f>
        <v>#REF!</v>
      </c>
      <c r="B147" s="17" t="e">
        <f>VLOOKUP(A147,take1,2,FALSE)-#REF!</f>
        <v>#REF!</v>
      </c>
      <c r="C147" s="17" t="e">
        <f>VLOOKUP(A147,take1,3,FALSE)-#REF!</f>
        <v>#REF!</v>
      </c>
      <c r="D147" s="17" t="e">
        <f>VLOOKUP($A147,take1,4,FALSE)-#REF!</f>
        <v>#REF!</v>
      </c>
      <c r="E147" s="17" t="e">
        <f>VLOOKUP($A147,take1,5,FALSE)-#REF!</f>
        <v>#REF!</v>
      </c>
      <c r="F147" s="17" t="e">
        <f>VLOOKUP($A147,take1,6,FALSE)-#REF!</f>
        <v>#REF!</v>
      </c>
      <c r="G147" s="17" t="e">
        <f>VLOOKUP($A147,take1,7,FALSE)-#REF!</f>
        <v>#REF!</v>
      </c>
      <c r="H147" s="17" t="e">
        <f>VLOOKUP($A147,take1,8,FALSE)-#REF!</f>
        <v>#REF!</v>
      </c>
      <c r="I147" s="17" t="e">
        <f>VLOOKUP($A147,take1,9,FALSE)-#REF!</f>
        <v>#REF!</v>
      </c>
      <c r="J147" s="17" t="e">
        <f>VLOOKUP($A147,take1,10,FALSE)-#REF!</f>
        <v>#REF!</v>
      </c>
      <c r="K147" s="17" t="e">
        <f>VLOOKUP($A147,take1,11,FALSE)-#REF!</f>
        <v>#REF!</v>
      </c>
      <c r="L147" s="17" t="e">
        <f>VLOOKUP($A147,take1,12,FALSE)-#REF!</f>
        <v>#REF!</v>
      </c>
      <c r="M147" s="17" t="e">
        <f>VLOOKUP($A147,take1,13,FALSE)-#REF!</f>
        <v>#REF!</v>
      </c>
      <c r="N147" s="17" t="e">
        <f>VLOOKUP($A147,take1,14,FALSE)-#REF!</f>
        <v>#REF!</v>
      </c>
      <c r="O147" s="17" t="e">
        <f>VLOOKUP($A147,take1,15,FALSE)-#REF!</f>
        <v>#REF!</v>
      </c>
      <c r="P147" s="17" t="e">
        <f>VLOOKUP($A147,take1,16,FALSE)-#REF!</f>
        <v>#REF!</v>
      </c>
      <c r="Q147" s="17" t="e">
        <f>VLOOKUP($A147,take1,17,FALSE)-#REF!</f>
        <v>#REF!</v>
      </c>
      <c r="R147" s="17" t="e">
        <f>VLOOKUP($A147,take1,18,FALSE)-#REF!</f>
        <v>#REF!</v>
      </c>
      <c r="S147" s="17" t="e">
        <f>VLOOKUP($A147,take1,19,FALSE)-#REF!</f>
        <v>#REF!</v>
      </c>
    </row>
    <row r="148" spans="1:19" ht="12.75">
      <c r="A148" t="e">
        <f>#REF!</f>
        <v>#REF!</v>
      </c>
      <c r="B148" s="17" t="e">
        <f>VLOOKUP(A148,take1,2,FALSE)-#REF!</f>
        <v>#REF!</v>
      </c>
      <c r="C148" s="17" t="e">
        <f>VLOOKUP(A148,take1,3,FALSE)-#REF!</f>
        <v>#REF!</v>
      </c>
      <c r="D148" s="17" t="e">
        <f>VLOOKUP($A148,take1,4,FALSE)-#REF!</f>
        <v>#REF!</v>
      </c>
      <c r="E148" s="17" t="e">
        <f>VLOOKUP($A148,take1,5,FALSE)-#REF!</f>
        <v>#REF!</v>
      </c>
      <c r="F148" s="17" t="e">
        <f>VLOOKUP($A148,take1,6,FALSE)-#REF!</f>
        <v>#REF!</v>
      </c>
      <c r="G148" s="17" t="e">
        <f>VLOOKUP($A148,take1,7,FALSE)-#REF!</f>
        <v>#REF!</v>
      </c>
      <c r="H148" s="17" t="e">
        <f>VLOOKUP($A148,take1,8,FALSE)-#REF!</f>
        <v>#REF!</v>
      </c>
      <c r="I148" s="17" t="e">
        <f>VLOOKUP($A148,take1,9,FALSE)-#REF!</f>
        <v>#REF!</v>
      </c>
      <c r="J148" s="17" t="e">
        <f>VLOOKUP($A148,take1,10,FALSE)-#REF!</f>
        <v>#REF!</v>
      </c>
      <c r="K148" s="17" t="e">
        <f>VLOOKUP($A148,take1,11,FALSE)-#REF!</f>
        <v>#REF!</v>
      </c>
      <c r="L148" s="17" t="e">
        <f>VLOOKUP($A148,take1,12,FALSE)-#REF!</f>
        <v>#REF!</v>
      </c>
      <c r="M148" s="17" t="e">
        <f>VLOOKUP($A148,take1,13,FALSE)-#REF!</f>
        <v>#REF!</v>
      </c>
      <c r="N148" s="17" t="e">
        <f>VLOOKUP($A148,take1,14,FALSE)-#REF!</f>
        <v>#REF!</v>
      </c>
      <c r="O148" s="17" t="e">
        <f>VLOOKUP($A148,take1,15,FALSE)-#REF!</f>
        <v>#REF!</v>
      </c>
      <c r="P148" s="17" t="e">
        <f>VLOOKUP($A148,take1,16,FALSE)-#REF!</f>
        <v>#REF!</v>
      </c>
      <c r="Q148" s="17" t="e">
        <f>VLOOKUP($A148,take1,17,FALSE)-#REF!</f>
        <v>#REF!</v>
      </c>
      <c r="R148" s="17" t="e">
        <f>VLOOKUP($A148,take1,18,FALSE)-#REF!</f>
        <v>#REF!</v>
      </c>
      <c r="S148" s="17" t="e">
        <f>VLOOKUP($A148,take1,19,FALSE)-#REF!</f>
        <v>#REF!</v>
      </c>
    </row>
    <row r="149" spans="1:19" ht="12.75">
      <c r="A149" t="e">
        <f>#REF!</f>
        <v>#REF!</v>
      </c>
      <c r="B149" s="17" t="e">
        <f>VLOOKUP(A149,take1,2,FALSE)-#REF!</f>
        <v>#REF!</v>
      </c>
      <c r="C149" s="17" t="e">
        <f>VLOOKUP(A149,take1,3,FALSE)-#REF!</f>
        <v>#REF!</v>
      </c>
      <c r="D149" s="17" t="e">
        <f>VLOOKUP($A149,take1,4,FALSE)-#REF!</f>
        <v>#REF!</v>
      </c>
      <c r="E149" s="17" t="e">
        <f>VLOOKUP($A149,take1,5,FALSE)-#REF!</f>
        <v>#REF!</v>
      </c>
      <c r="F149" s="17" t="e">
        <f>VLOOKUP($A149,take1,6,FALSE)-#REF!</f>
        <v>#REF!</v>
      </c>
      <c r="G149" s="17" t="e">
        <f>VLOOKUP($A149,take1,7,FALSE)-#REF!</f>
        <v>#REF!</v>
      </c>
      <c r="H149" s="17" t="e">
        <f>VLOOKUP($A149,take1,8,FALSE)-#REF!</f>
        <v>#REF!</v>
      </c>
      <c r="I149" s="17" t="e">
        <f>VLOOKUP($A149,take1,9,FALSE)-#REF!</f>
        <v>#REF!</v>
      </c>
      <c r="J149" s="17" t="e">
        <f>VLOOKUP($A149,take1,10,FALSE)-#REF!</f>
        <v>#REF!</v>
      </c>
      <c r="K149" s="17" t="e">
        <f>VLOOKUP($A149,take1,11,FALSE)-#REF!</f>
        <v>#REF!</v>
      </c>
      <c r="L149" s="17" t="e">
        <f>VLOOKUP($A149,take1,12,FALSE)-#REF!</f>
        <v>#REF!</v>
      </c>
      <c r="M149" s="17" t="e">
        <f>VLOOKUP($A149,take1,13,FALSE)-#REF!</f>
        <v>#REF!</v>
      </c>
      <c r="N149" s="17" t="e">
        <f>VLOOKUP($A149,take1,14,FALSE)-#REF!</f>
        <v>#REF!</v>
      </c>
      <c r="O149" s="17" t="e">
        <f>VLOOKUP($A149,take1,15,FALSE)-#REF!</f>
        <v>#REF!</v>
      </c>
      <c r="P149" s="17" t="e">
        <f>VLOOKUP($A149,take1,16,FALSE)-#REF!</f>
        <v>#REF!</v>
      </c>
      <c r="Q149" s="17" t="e">
        <f>VLOOKUP($A149,take1,17,FALSE)-#REF!</f>
        <v>#REF!</v>
      </c>
      <c r="R149" s="17" t="e">
        <f>VLOOKUP($A149,take1,18,FALSE)-#REF!</f>
        <v>#REF!</v>
      </c>
      <c r="S149" s="17" t="e">
        <f>VLOOKUP($A149,take1,19,FALSE)-#REF!</f>
        <v>#REF!</v>
      </c>
    </row>
    <row r="150" spans="1:19" ht="12.75">
      <c r="A150" t="e">
        <f>#REF!</f>
        <v>#REF!</v>
      </c>
      <c r="B150" s="17" t="e">
        <f>VLOOKUP(A150,take1,2,FALSE)-#REF!</f>
        <v>#REF!</v>
      </c>
      <c r="C150" s="17" t="e">
        <f>VLOOKUP(A150,take1,3,FALSE)-#REF!</f>
        <v>#REF!</v>
      </c>
      <c r="D150" s="17" t="e">
        <f>VLOOKUP($A150,take1,4,FALSE)-#REF!</f>
        <v>#REF!</v>
      </c>
      <c r="E150" s="17" t="e">
        <f>VLOOKUP($A150,take1,5,FALSE)-#REF!</f>
        <v>#REF!</v>
      </c>
      <c r="F150" s="17" t="e">
        <f>VLOOKUP($A150,take1,6,FALSE)-#REF!</f>
        <v>#REF!</v>
      </c>
      <c r="G150" s="17" t="e">
        <f>VLOOKUP($A150,take1,7,FALSE)-#REF!</f>
        <v>#REF!</v>
      </c>
      <c r="H150" s="17" t="e">
        <f>VLOOKUP($A150,take1,8,FALSE)-#REF!</f>
        <v>#REF!</v>
      </c>
      <c r="I150" s="17" t="e">
        <f>VLOOKUP($A150,take1,9,FALSE)-#REF!</f>
        <v>#REF!</v>
      </c>
      <c r="J150" s="17" t="e">
        <f>VLOOKUP($A150,take1,10,FALSE)-#REF!</f>
        <v>#REF!</v>
      </c>
      <c r="K150" s="17" t="e">
        <f>VLOOKUP($A150,take1,11,FALSE)-#REF!</f>
        <v>#REF!</v>
      </c>
      <c r="L150" s="17" t="e">
        <f>VLOOKUP($A150,take1,12,FALSE)-#REF!</f>
        <v>#REF!</v>
      </c>
      <c r="M150" s="17" t="e">
        <f>VLOOKUP($A150,take1,13,FALSE)-#REF!</f>
        <v>#REF!</v>
      </c>
      <c r="N150" s="17" t="e">
        <f>VLOOKUP($A150,take1,14,FALSE)-#REF!</f>
        <v>#REF!</v>
      </c>
      <c r="O150" s="17" t="e">
        <f>VLOOKUP($A150,take1,15,FALSE)-#REF!</f>
        <v>#REF!</v>
      </c>
      <c r="P150" s="17" t="e">
        <f>VLOOKUP($A150,take1,16,FALSE)-#REF!</f>
        <v>#REF!</v>
      </c>
      <c r="Q150" s="17" t="e">
        <f>VLOOKUP($A150,take1,17,FALSE)-#REF!</f>
        <v>#REF!</v>
      </c>
      <c r="R150" s="17" t="e">
        <f>VLOOKUP($A150,take1,18,FALSE)-#REF!</f>
        <v>#REF!</v>
      </c>
      <c r="S150" s="17" t="e">
        <f>VLOOKUP($A150,take1,19,FALSE)-#REF!</f>
        <v>#REF!</v>
      </c>
    </row>
    <row r="151" spans="1:19" ht="12.75">
      <c r="A151" t="e">
        <f>#REF!</f>
        <v>#REF!</v>
      </c>
      <c r="B151" s="17" t="e">
        <f>VLOOKUP(A151,take1,2,FALSE)-#REF!</f>
        <v>#REF!</v>
      </c>
      <c r="C151" s="17" t="e">
        <f>VLOOKUP(A151,take1,3,FALSE)-#REF!</f>
        <v>#REF!</v>
      </c>
      <c r="D151" s="17" t="e">
        <f>VLOOKUP($A151,take1,4,FALSE)-#REF!</f>
        <v>#REF!</v>
      </c>
      <c r="E151" s="17" t="e">
        <f>VLOOKUP($A151,take1,5,FALSE)-#REF!</f>
        <v>#REF!</v>
      </c>
      <c r="F151" s="17" t="e">
        <f>VLOOKUP($A151,take1,6,FALSE)-#REF!</f>
        <v>#REF!</v>
      </c>
      <c r="G151" s="17" t="e">
        <f>VLOOKUP($A151,take1,7,FALSE)-#REF!</f>
        <v>#REF!</v>
      </c>
      <c r="H151" s="17" t="e">
        <f>VLOOKUP($A151,take1,8,FALSE)-#REF!</f>
        <v>#REF!</v>
      </c>
      <c r="I151" s="17" t="e">
        <f>VLOOKUP($A151,take1,9,FALSE)-#REF!</f>
        <v>#REF!</v>
      </c>
      <c r="J151" s="17" t="e">
        <f>VLOOKUP($A151,take1,10,FALSE)-#REF!</f>
        <v>#REF!</v>
      </c>
      <c r="K151" s="17" t="e">
        <f>VLOOKUP($A151,take1,11,FALSE)-#REF!</f>
        <v>#REF!</v>
      </c>
      <c r="L151" s="17" t="e">
        <f>VLOOKUP($A151,take1,12,FALSE)-#REF!</f>
        <v>#REF!</v>
      </c>
      <c r="M151" s="17" t="e">
        <f>VLOOKUP($A151,take1,13,FALSE)-#REF!</f>
        <v>#REF!</v>
      </c>
      <c r="N151" s="17" t="e">
        <f>VLOOKUP($A151,take1,14,FALSE)-#REF!</f>
        <v>#REF!</v>
      </c>
      <c r="O151" s="17" t="e">
        <f>VLOOKUP($A151,take1,15,FALSE)-#REF!</f>
        <v>#REF!</v>
      </c>
      <c r="P151" s="17" t="e">
        <f>VLOOKUP($A151,take1,16,FALSE)-#REF!</f>
        <v>#REF!</v>
      </c>
      <c r="Q151" s="17" t="e">
        <f>VLOOKUP($A151,take1,17,FALSE)-#REF!</f>
        <v>#REF!</v>
      </c>
      <c r="R151" s="17" t="e">
        <f>VLOOKUP($A151,take1,18,FALSE)-#REF!</f>
        <v>#REF!</v>
      </c>
      <c r="S151" s="17" t="e">
        <f>VLOOKUP($A151,take1,19,FALSE)-#REF!</f>
        <v>#REF!</v>
      </c>
    </row>
    <row r="152" spans="1:19" ht="12.75">
      <c r="A152" t="e">
        <f>#REF!</f>
        <v>#REF!</v>
      </c>
      <c r="B152" s="17" t="e">
        <f>VLOOKUP(A152,take1,2,FALSE)-#REF!</f>
        <v>#REF!</v>
      </c>
      <c r="C152" s="17" t="e">
        <f>VLOOKUP(A152,take1,3,FALSE)-#REF!</f>
        <v>#REF!</v>
      </c>
      <c r="D152" s="17" t="e">
        <f>VLOOKUP($A152,take1,4,FALSE)-#REF!</f>
        <v>#REF!</v>
      </c>
      <c r="E152" s="17" t="e">
        <f>VLOOKUP($A152,take1,5,FALSE)-#REF!</f>
        <v>#REF!</v>
      </c>
      <c r="F152" s="17" t="e">
        <f>VLOOKUP($A152,take1,6,FALSE)-#REF!</f>
        <v>#REF!</v>
      </c>
      <c r="G152" s="17" t="e">
        <f>VLOOKUP($A152,take1,7,FALSE)-#REF!</f>
        <v>#REF!</v>
      </c>
      <c r="H152" s="17" t="e">
        <f>VLOOKUP($A152,take1,8,FALSE)-#REF!</f>
        <v>#REF!</v>
      </c>
      <c r="I152" s="17" t="e">
        <f>VLOOKUP($A152,take1,9,FALSE)-#REF!</f>
        <v>#REF!</v>
      </c>
      <c r="J152" s="17" t="e">
        <f>VLOOKUP($A152,take1,10,FALSE)-#REF!</f>
        <v>#REF!</v>
      </c>
      <c r="K152" s="17" t="e">
        <f>VLOOKUP($A152,take1,11,FALSE)-#REF!</f>
        <v>#REF!</v>
      </c>
      <c r="L152" s="17" t="e">
        <f>VLOOKUP($A152,take1,12,FALSE)-#REF!</f>
        <v>#REF!</v>
      </c>
      <c r="M152" s="17" t="e">
        <f>VLOOKUP($A152,take1,13,FALSE)-#REF!</f>
        <v>#REF!</v>
      </c>
      <c r="N152" s="17" t="e">
        <f>VLOOKUP($A152,take1,14,FALSE)-#REF!</f>
        <v>#REF!</v>
      </c>
      <c r="O152" s="17" t="e">
        <f>VLOOKUP($A152,take1,15,FALSE)-#REF!</f>
        <v>#REF!</v>
      </c>
      <c r="P152" s="17" t="e">
        <f>VLOOKUP($A152,take1,16,FALSE)-#REF!</f>
        <v>#REF!</v>
      </c>
      <c r="Q152" s="17" t="e">
        <f>VLOOKUP($A152,take1,17,FALSE)-#REF!</f>
        <v>#REF!</v>
      </c>
      <c r="R152" s="17" t="e">
        <f>VLOOKUP($A152,take1,18,FALSE)-#REF!</f>
        <v>#REF!</v>
      </c>
      <c r="S152" s="17" t="e">
        <f>VLOOKUP($A152,take1,19,FALSE)-#REF!</f>
        <v>#REF!</v>
      </c>
    </row>
    <row r="153" spans="1:19" ht="12.75">
      <c r="A153" t="e">
        <f>#REF!</f>
        <v>#REF!</v>
      </c>
      <c r="B153" s="17" t="e">
        <f>VLOOKUP(A153,take1,2,FALSE)-#REF!</f>
        <v>#REF!</v>
      </c>
      <c r="C153" s="17" t="e">
        <f>VLOOKUP(A153,take1,3,FALSE)-#REF!</f>
        <v>#REF!</v>
      </c>
      <c r="D153" s="17" t="e">
        <f>VLOOKUP($A153,take1,4,FALSE)-#REF!</f>
        <v>#REF!</v>
      </c>
      <c r="E153" s="17" t="e">
        <f>VLOOKUP($A153,take1,5,FALSE)-#REF!</f>
        <v>#REF!</v>
      </c>
      <c r="F153" s="17" t="e">
        <f>VLOOKUP($A153,take1,6,FALSE)-#REF!</f>
        <v>#REF!</v>
      </c>
      <c r="G153" s="17" t="e">
        <f>VLOOKUP($A153,take1,7,FALSE)-#REF!</f>
        <v>#REF!</v>
      </c>
      <c r="H153" s="17" t="e">
        <f>VLOOKUP($A153,take1,8,FALSE)-#REF!</f>
        <v>#REF!</v>
      </c>
      <c r="I153" s="17" t="e">
        <f>VLOOKUP($A153,take1,9,FALSE)-#REF!</f>
        <v>#REF!</v>
      </c>
      <c r="J153" s="17" t="e">
        <f>VLOOKUP($A153,take1,10,FALSE)-#REF!</f>
        <v>#REF!</v>
      </c>
      <c r="K153" s="17" t="e">
        <f>VLOOKUP($A153,take1,11,FALSE)-#REF!</f>
        <v>#REF!</v>
      </c>
      <c r="L153" s="17" t="e">
        <f>VLOOKUP($A153,take1,12,FALSE)-#REF!</f>
        <v>#REF!</v>
      </c>
      <c r="M153" s="17" t="e">
        <f>VLOOKUP($A153,take1,13,FALSE)-#REF!</f>
        <v>#REF!</v>
      </c>
      <c r="N153" s="17" t="e">
        <f>VLOOKUP($A153,take1,14,FALSE)-#REF!</f>
        <v>#REF!</v>
      </c>
      <c r="O153" s="17" t="e">
        <f>VLOOKUP($A153,take1,15,FALSE)-#REF!</f>
        <v>#REF!</v>
      </c>
      <c r="P153" s="17" t="e">
        <f>VLOOKUP($A153,take1,16,FALSE)-#REF!</f>
        <v>#REF!</v>
      </c>
      <c r="Q153" s="17" t="e">
        <f>VLOOKUP($A153,take1,17,FALSE)-#REF!</f>
        <v>#REF!</v>
      </c>
      <c r="R153" s="17" t="e">
        <f>VLOOKUP($A153,take1,18,FALSE)-#REF!</f>
        <v>#REF!</v>
      </c>
      <c r="S153" s="17" t="e">
        <f>VLOOKUP($A153,take1,19,FALSE)-#REF!</f>
        <v>#REF!</v>
      </c>
    </row>
    <row r="154" spans="1:19" ht="12.75">
      <c r="A154" t="e">
        <f>#REF!</f>
        <v>#REF!</v>
      </c>
      <c r="B154" s="17" t="e">
        <f>VLOOKUP(A154,take1,2,FALSE)-#REF!</f>
        <v>#REF!</v>
      </c>
      <c r="C154" s="17" t="e">
        <f>VLOOKUP(A154,take1,3,FALSE)-#REF!</f>
        <v>#REF!</v>
      </c>
      <c r="D154" s="17" t="e">
        <f>VLOOKUP($A154,take1,4,FALSE)-#REF!</f>
        <v>#REF!</v>
      </c>
      <c r="E154" s="17" t="e">
        <f>VLOOKUP($A154,take1,5,FALSE)-#REF!</f>
        <v>#REF!</v>
      </c>
      <c r="F154" s="17" t="e">
        <f>VLOOKUP($A154,take1,6,FALSE)-#REF!</f>
        <v>#REF!</v>
      </c>
      <c r="G154" s="17" t="e">
        <f>VLOOKUP($A154,take1,7,FALSE)-#REF!</f>
        <v>#REF!</v>
      </c>
      <c r="H154" s="17" t="e">
        <f>VLOOKUP($A154,take1,8,FALSE)-#REF!</f>
        <v>#REF!</v>
      </c>
      <c r="I154" s="17" t="e">
        <f>VLOOKUP($A154,take1,9,FALSE)-#REF!</f>
        <v>#REF!</v>
      </c>
      <c r="J154" s="17" t="e">
        <f>VLOOKUP($A154,take1,10,FALSE)-#REF!</f>
        <v>#REF!</v>
      </c>
      <c r="K154" s="17" t="e">
        <f>VLOOKUP($A154,take1,11,FALSE)-#REF!</f>
        <v>#REF!</v>
      </c>
      <c r="L154" s="17" t="e">
        <f>VLOOKUP($A154,take1,12,FALSE)-#REF!</f>
        <v>#REF!</v>
      </c>
      <c r="M154" s="17" t="e">
        <f>VLOOKUP($A154,take1,13,FALSE)-#REF!</f>
        <v>#REF!</v>
      </c>
      <c r="N154" s="17" t="e">
        <f>VLOOKUP($A154,take1,14,FALSE)-#REF!</f>
        <v>#REF!</v>
      </c>
      <c r="O154" s="17" t="e">
        <f>VLOOKUP($A154,take1,15,FALSE)-#REF!</f>
        <v>#REF!</v>
      </c>
      <c r="P154" s="17" t="e">
        <f>VLOOKUP($A154,take1,16,FALSE)-#REF!</f>
        <v>#REF!</v>
      </c>
      <c r="Q154" s="17" t="e">
        <f>VLOOKUP($A154,take1,17,FALSE)-#REF!</f>
        <v>#REF!</v>
      </c>
      <c r="R154" s="17" t="e">
        <f>VLOOKUP($A154,take1,18,FALSE)-#REF!</f>
        <v>#REF!</v>
      </c>
      <c r="S154" s="17" t="e">
        <f>VLOOKUP($A154,take1,19,FALSE)-#REF!</f>
        <v>#REF!</v>
      </c>
    </row>
    <row r="155" spans="1:19" ht="12.75">
      <c r="A155" t="e">
        <f>#REF!</f>
        <v>#REF!</v>
      </c>
      <c r="B155" s="17" t="e">
        <f>VLOOKUP(A155,take1,2,FALSE)-#REF!</f>
        <v>#REF!</v>
      </c>
      <c r="C155" s="17" t="e">
        <f>VLOOKUP(A155,take1,3,FALSE)-#REF!</f>
        <v>#REF!</v>
      </c>
      <c r="D155" s="17" t="e">
        <f>VLOOKUP($A155,take1,4,FALSE)-#REF!</f>
        <v>#REF!</v>
      </c>
      <c r="E155" s="17" t="e">
        <f>VLOOKUP($A155,take1,5,FALSE)-#REF!</f>
        <v>#REF!</v>
      </c>
      <c r="F155" s="17" t="e">
        <f>VLOOKUP($A155,take1,6,FALSE)-#REF!</f>
        <v>#REF!</v>
      </c>
      <c r="G155" s="17" t="e">
        <f>VLOOKUP($A155,take1,7,FALSE)-#REF!</f>
        <v>#REF!</v>
      </c>
      <c r="H155" s="17" t="e">
        <f>VLOOKUP($A155,take1,8,FALSE)-#REF!</f>
        <v>#REF!</v>
      </c>
      <c r="I155" s="17" t="e">
        <f>VLOOKUP($A155,take1,9,FALSE)-#REF!</f>
        <v>#REF!</v>
      </c>
      <c r="J155" s="17" t="e">
        <f>VLOOKUP($A155,take1,10,FALSE)-#REF!</f>
        <v>#REF!</v>
      </c>
      <c r="K155" s="17" t="e">
        <f>VLOOKUP($A155,take1,11,FALSE)-#REF!</f>
        <v>#REF!</v>
      </c>
      <c r="L155" s="17" t="e">
        <f>VLOOKUP($A155,take1,12,FALSE)-#REF!</f>
        <v>#REF!</v>
      </c>
      <c r="M155" s="17" t="e">
        <f>VLOOKUP($A155,take1,13,FALSE)-#REF!</f>
        <v>#REF!</v>
      </c>
      <c r="N155" s="17" t="e">
        <f>VLOOKUP($A155,take1,14,FALSE)-#REF!</f>
        <v>#REF!</v>
      </c>
      <c r="O155" s="17" t="e">
        <f>VLOOKUP($A155,take1,15,FALSE)-#REF!</f>
        <v>#REF!</v>
      </c>
      <c r="P155" s="17" t="e">
        <f>VLOOKUP($A155,take1,16,FALSE)-#REF!</f>
        <v>#REF!</v>
      </c>
      <c r="Q155" s="17" t="e">
        <f>VLOOKUP($A155,take1,17,FALSE)-#REF!</f>
        <v>#REF!</v>
      </c>
      <c r="R155" s="17" t="e">
        <f>VLOOKUP($A155,take1,18,FALSE)-#REF!</f>
        <v>#REF!</v>
      </c>
      <c r="S155" s="17" t="e">
        <f>VLOOKUP($A155,take1,19,FALSE)-#REF!</f>
        <v>#REF!</v>
      </c>
    </row>
    <row r="156" spans="1:19" ht="12.75">
      <c r="A156" t="e">
        <f>#REF!</f>
        <v>#REF!</v>
      </c>
      <c r="B156" s="17" t="e">
        <f>VLOOKUP(A156,take1,2,FALSE)-#REF!</f>
        <v>#REF!</v>
      </c>
      <c r="C156" s="17" t="e">
        <f>VLOOKUP(A156,take1,3,FALSE)-#REF!</f>
        <v>#REF!</v>
      </c>
      <c r="D156" s="17" t="e">
        <f>VLOOKUP($A156,take1,4,FALSE)-#REF!</f>
        <v>#REF!</v>
      </c>
      <c r="E156" s="17" t="e">
        <f>VLOOKUP($A156,take1,5,FALSE)-#REF!</f>
        <v>#REF!</v>
      </c>
      <c r="F156" s="17" t="e">
        <f>VLOOKUP($A156,take1,6,FALSE)-#REF!</f>
        <v>#REF!</v>
      </c>
      <c r="G156" s="17" t="e">
        <f>VLOOKUP($A156,take1,7,FALSE)-#REF!</f>
        <v>#REF!</v>
      </c>
      <c r="H156" s="17" t="e">
        <f>VLOOKUP($A156,take1,8,FALSE)-#REF!</f>
        <v>#REF!</v>
      </c>
      <c r="I156" s="17" t="e">
        <f>VLOOKUP($A156,take1,9,FALSE)-#REF!</f>
        <v>#REF!</v>
      </c>
      <c r="J156" s="17" t="e">
        <f>VLOOKUP($A156,take1,10,FALSE)-#REF!</f>
        <v>#REF!</v>
      </c>
      <c r="K156" s="17" t="e">
        <f>VLOOKUP($A156,take1,11,FALSE)-#REF!</f>
        <v>#REF!</v>
      </c>
      <c r="L156" s="17" t="e">
        <f>VLOOKUP($A156,take1,12,FALSE)-#REF!</f>
        <v>#REF!</v>
      </c>
      <c r="M156" s="17" t="e">
        <f>VLOOKUP($A156,take1,13,FALSE)-#REF!</f>
        <v>#REF!</v>
      </c>
      <c r="N156" s="17" t="e">
        <f>VLOOKUP($A156,take1,14,FALSE)-#REF!</f>
        <v>#REF!</v>
      </c>
      <c r="O156" s="17" t="e">
        <f>VLOOKUP($A156,take1,15,FALSE)-#REF!</f>
        <v>#REF!</v>
      </c>
      <c r="P156" s="17" t="e">
        <f>VLOOKUP($A156,take1,16,FALSE)-#REF!</f>
        <v>#REF!</v>
      </c>
      <c r="Q156" s="17" t="e">
        <f>VLOOKUP($A156,take1,17,FALSE)-#REF!</f>
        <v>#REF!</v>
      </c>
      <c r="R156" s="17" t="e">
        <f>VLOOKUP($A156,take1,18,FALSE)-#REF!</f>
        <v>#REF!</v>
      </c>
      <c r="S156" s="17" t="e">
        <f>VLOOKUP($A156,take1,19,FALSE)-#REF!</f>
        <v>#REF!</v>
      </c>
    </row>
    <row r="157" spans="1:19" ht="12.75">
      <c r="A157" t="e">
        <f>#REF!</f>
        <v>#REF!</v>
      </c>
      <c r="B157" s="17" t="e">
        <f>VLOOKUP(A157,take1,2,FALSE)-#REF!</f>
        <v>#REF!</v>
      </c>
      <c r="C157" s="17" t="e">
        <f>VLOOKUP(A157,take1,3,FALSE)-#REF!</f>
        <v>#REF!</v>
      </c>
      <c r="D157" s="17" t="e">
        <f>VLOOKUP($A157,take1,4,FALSE)-#REF!</f>
        <v>#REF!</v>
      </c>
      <c r="E157" s="17" t="e">
        <f>VLOOKUP($A157,take1,5,FALSE)-#REF!</f>
        <v>#REF!</v>
      </c>
      <c r="F157" s="17" t="e">
        <f>VLOOKUP($A157,take1,6,FALSE)-#REF!</f>
        <v>#REF!</v>
      </c>
      <c r="G157" s="17" t="e">
        <f>VLOOKUP($A157,take1,7,FALSE)-#REF!</f>
        <v>#REF!</v>
      </c>
      <c r="H157" s="17" t="e">
        <f>VLOOKUP($A157,take1,8,FALSE)-#REF!</f>
        <v>#REF!</v>
      </c>
      <c r="I157" s="17" t="e">
        <f>VLOOKUP($A157,take1,9,FALSE)-#REF!</f>
        <v>#REF!</v>
      </c>
      <c r="J157" s="17" t="e">
        <f>VLOOKUP($A157,take1,10,FALSE)-#REF!</f>
        <v>#REF!</v>
      </c>
      <c r="K157" s="17" t="e">
        <f>VLOOKUP($A157,take1,11,FALSE)-#REF!</f>
        <v>#REF!</v>
      </c>
      <c r="L157" s="17" t="e">
        <f>VLOOKUP($A157,take1,12,FALSE)-#REF!</f>
        <v>#REF!</v>
      </c>
      <c r="M157" s="17" t="e">
        <f>VLOOKUP($A157,take1,13,FALSE)-#REF!</f>
        <v>#REF!</v>
      </c>
      <c r="N157" s="17" t="e">
        <f>VLOOKUP($A157,take1,14,FALSE)-#REF!</f>
        <v>#REF!</v>
      </c>
      <c r="O157" s="17" t="e">
        <f>VLOOKUP($A157,take1,15,FALSE)-#REF!</f>
        <v>#REF!</v>
      </c>
      <c r="P157" s="17" t="e">
        <f>VLOOKUP($A157,take1,16,FALSE)-#REF!</f>
        <v>#REF!</v>
      </c>
      <c r="Q157" s="17" t="e">
        <f>VLOOKUP($A157,take1,17,FALSE)-#REF!</f>
        <v>#REF!</v>
      </c>
      <c r="R157" s="17" t="e">
        <f>VLOOKUP($A157,take1,18,FALSE)-#REF!</f>
        <v>#REF!</v>
      </c>
      <c r="S157" s="17" t="e">
        <f>VLOOKUP($A157,take1,19,FALSE)-#REF!</f>
        <v>#REF!</v>
      </c>
    </row>
    <row r="158" spans="1:19" ht="12.75">
      <c r="A158" t="e">
        <f>#REF!</f>
        <v>#REF!</v>
      </c>
      <c r="B158" s="17" t="e">
        <f>VLOOKUP(A158,take1,2,FALSE)-#REF!</f>
        <v>#REF!</v>
      </c>
      <c r="C158" s="17" t="e">
        <f>VLOOKUP(A158,take1,3,FALSE)-#REF!</f>
        <v>#REF!</v>
      </c>
      <c r="D158" s="17" t="e">
        <f>VLOOKUP($A158,take1,4,FALSE)-#REF!</f>
        <v>#REF!</v>
      </c>
      <c r="E158" s="17" t="e">
        <f>VLOOKUP($A158,take1,5,FALSE)-#REF!</f>
        <v>#REF!</v>
      </c>
      <c r="F158" s="17" t="e">
        <f>VLOOKUP($A158,take1,6,FALSE)-#REF!</f>
        <v>#REF!</v>
      </c>
      <c r="G158" s="17" t="e">
        <f>VLOOKUP($A158,take1,7,FALSE)-#REF!</f>
        <v>#REF!</v>
      </c>
      <c r="H158" s="17" t="e">
        <f>VLOOKUP($A158,take1,8,FALSE)-#REF!</f>
        <v>#REF!</v>
      </c>
      <c r="I158" s="17" t="e">
        <f>VLOOKUP($A158,take1,9,FALSE)-#REF!</f>
        <v>#REF!</v>
      </c>
      <c r="J158" s="17" t="e">
        <f>VLOOKUP($A158,take1,10,FALSE)-#REF!</f>
        <v>#REF!</v>
      </c>
      <c r="K158" s="17" t="e">
        <f>VLOOKUP($A158,take1,11,FALSE)-#REF!</f>
        <v>#REF!</v>
      </c>
      <c r="L158" s="17" t="e">
        <f>VLOOKUP($A158,take1,12,FALSE)-#REF!</f>
        <v>#REF!</v>
      </c>
      <c r="M158" s="17" t="e">
        <f>VLOOKUP($A158,take1,13,FALSE)-#REF!</f>
        <v>#REF!</v>
      </c>
      <c r="N158" s="17" t="e">
        <f>VLOOKUP($A158,take1,14,FALSE)-#REF!</f>
        <v>#REF!</v>
      </c>
      <c r="O158" s="17" t="e">
        <f>VLOOKUP($A158,take1,15,FALSE)-#REF!</f>
        <v>#REF!</v>
      </c>
      <c r="P158" s="17" t="e">
        <f>VLOOKUP($A158,take1,16,FALSE)-#REF!</f>
        <v>#REF!</v>
      </c>
      <c r="Q158" s="17" t="e">
        <f>VLOOKUP($A158,take1,17,FALSE)-#REF!</f>
        <v>#REF!</v>
      </c>
      <c r="R158" s="17" t="e">
        <f>VLOOKUP($A158,take1,18,FALSE)-#REF!</f>
        <v>#REF!</v>
      </c>
      <c r="S158" s="17" t="e">
        <f>VLOOKUP($A158,take1,19,FALSE)-#REF!</f>
        <v>#REF!</v>
      </c>
    </row>
    <row r="159" spans="1:19" ht="12.75">
      <c r="A159" t="e">
        <f>#REF!</f>
        <v>#REF!</v>
      </c>
      <c r="B159" s="17" t="e">
        <f>VLOOKUP(A159,take1,2,FALSE)-#REF!</f>
        <v>#REF!</v>
      </c>
      <c r="C159" s="17" t="e">
        <f>VLOOKUP(A159,take1,3,FALSE)-#REF!</f>
        <v>#REF!</v>
      </c>
      <c r="D159" s="17" t="e">
        <f>VLOOKUP($A159,take1,4,FALSE)-#REF!</f>
        <v>#REF!</v>
      </c>
      <c r="E159" s="17" t="e">
        <f>VLOOKUP($A159,take1,5,FALSE)-#REF!</f>
        <v>#REF!</v>
      </c>
      <c r="F159" s="17" t="e">
        <f>VLOOKUP($A159,take1,6,FALSE)-#REF!</f>
        <v>#REF!</v>
      </c>
      <c r="G159" s="17" t="e">
        <f>VLOOKUP($A159,take1,7,FALSE)-#REF!</f>
        <v>#REF!</v>
      </c>
      <c r="H159" s="17" t="e">
        <f>VLOOKUP($A159,take1,8,FALSE)-#REF!</f>
        <v>#REF!</v>
      </c>
      <c r="I159" s="17" t="e">
        <f>VLOOKUP($A159,take1,9,FALSE)-#REF!</f>
        <v>#REF!</v>
      </c>
      <c r="J159" s="17" t="e">
        <f>VLOOKUP($A159,take1,10,FALSE)-#REF!</f>
        <v>#REF!</v>
      </c>
      <c r="K159" s="17" t="e">
        <f>VLOOKUP($A159,take1,11,FALSE)-#REF!</f>
        <v>#REF!</v>
      </c>
      <c r="L159" s="17" t="e">
        <f>VLOOKUP($A159,take1,12,FALSE)-#REF!</f>
        <v>#REF!</v>
      </c>
      <c r="M159" s="17" t="e">
        <f>VLOOKUP($A159,take1,13,FALSE)-#REF!</f>
        <v>#REF!</v>
      </c>
      <c r="N159" s="17" t="e">
        <f>VLOOKUP($A159,take1,14,FALSE)-#REF!</f>
        <v>#REF!</v>
      </c>
      <c r="O159" s="17" t="e">
        <f>VLOOKUP($A159,take1,15,FALSE)-#REF!</f>
        <v>#REF!</v>
      </c>
      <c r="P159" s="17" t="e">
        <f>VLOOKUP($A159,take1,16,FALSE)-#REF!</f>
        <v>#REF!</v>
      </c>
      <c r="Q159" s="17" t="e">
        <f>VLOOKUP($A159,take1,17,FALSE)-#REF!</f>
        <v>#REF!</v>
      </c>
      <c r="R159" s="17" t="e">
        <f>VLOOKUP($A159,take1,18,FALSE)-#REF!</f>
        <v>#REF!</v>
      </c>
      <c r="S159" s="17" t="e">
        <f>VLOOKUP($A159,take1,19,FALSE)-#REF!</f>
        <v>#REF!</v>
      </c>
    </row>
    <row r="160" spans="1:19" ht="12.75">
      <c r="A160" t="e">
        <f>#REF!</f>
        <v>#REF!</v>
      </c>
      <c r="B160" s="17" t="e">
        <f>VLOOKUP(A160,take1,2,FALSE)-#REF!</f>
        <v>#REF!</v>
      </c>
      <c r="C160" s="17" t="e">
        <f>VLOOKUP(A160,take1,3,FALSE)-#REF!</f>
        <v>#REF!</v>
      </c>
      <c r="D160" s="17" t="e">
        <f>VLOOKUP($A160,take1,4,FALSE)-#REF!</f>
        <v>#REF!</v>
      </c>
      <c r="E160" s="17" t="e">
        <f>VLOOKUP($A160,take1,5,FALSE)-#REF!</f>
        <v>#REF!</v>
      </c>
      <c r="F160" s="17" t="e">
        <f>VLOOKUP($A160,take1,6,FALSE)-#REF!</f>
        <v>#REF!</v>
      </c>
      <c r="G160" s="17" t="e">
        <f>VLOOKUP($A160,take1,7,FALSE)-#REF!</f>
        <v>#REF!</v>
      </c>
      <c r="H160" s="17" t="e">
        <f>VLOOKUP($A160,take1,8,FALSE)-#REF!</f>
        <v>#REF!</v>
      </c>
      <c r="I160" s="17" t="e">
        <f>VLOOKUP($A160,take1,9,FALSE)-#REF!</f>
        <v>#REF!</v>
      </c>
      <c r="J160" s="17" t="e">
        <f>VLOOKUP($A160,take1,10,FALSE)-#REF!</f>
        <v>#REF!</v>
      </c>
      <c r="K160" s="17" t="e">
        <f>VLOOKUP($A160,take1,11,FALSE)-#REF!</f>
        <v>#REF!</v>
      </c>
      <c r="L160" s="17" t="e">
        <f>VLOOKUP($A160,take1,12,FALSE)-#REF!</f>
        <v>#REF!</v>
      </c>
      <c r="M160" s="17" t="e">
        <f>VLOOKUP($A160,take1,13,FALSE)-#REF!</f>
        <v>#REF!</v>
      </c>
      <c r="N160" s="17" t="e">
        <f>VLOOKUP($A160,take1,14,FALSE)-#REF!</f>
        <v>#REF!</v>
      </c>
      <c r="O160" s="17" t="e">
        <f>VLOOKUP($A160,take1,15,FALSE)-#REF!</f>
        <v>#REF!</v>
      </c>
      <c r="P160" s="17" t="e">
        <f>VLOOKUP($A160,take1,16,FALSE)-#REF!</f>
        <v>#REF!</v>
      </c>
      <c r="Q160" s="17" t="e">
        <f>VLOOKUP($A160,take1,17,FALSE)-#REF!</f>
        <v>#REF!</v>
      </c>
      <c r="R160" s="17" t="e">
        <f>VLOOKUP($A160,take1,18,FALSE)-#REF!</f>
        <v>#REF!</v>
      </c>
      <c r="S160" s="17" t="e">
        <f>VLOOKUP($A160,take1,19,FALSE)-#REF!</f>
        <v>#REF!</v>
      </c>
    </row>
    <row r="161" spans="1:19" ht="12.75">
      <c r="A161" t="e">
        <f>#REF!</f>
        <v>#REF!</v>
      </c>
      <c r="B161" s="17" t="e">
        <f>VLOOKUP(A161,take1,2,FALSE)-#REF!</f>
        <v>#REF!</v>
      </c>
      <c r="C161" s="17" t="e">
        <f>VLOOKUP(A161,take1,3,FALSE)-#REF!</f>
        <v>#REF!</v>
      </c>
      <c r="D161" s="17" t="e">
        <f>VLOOKUP($A161,take1,4,FALSE)-#REF!</f>
        <v>#REF!</v>
      </c>
      <c r="E161" s="17" t="e">
        <f>VLOOKUP($A161,take1,5,FALSE)-#REF!</f>
        <v>#REF!</v>
      </c>
      <c r="F161" s="17" t="e">
        <f>VLOOKUP($A161,take1,6,FALSE)-#REF!</f>
        <v>#REF!</v>
      </c>
      <c r="G161" s="17" t="e">
        <f>VLOOKUP($A161,take1,7,FALSE)-#REF!</f>
        <v>#REF!</v>
      </c>
      <c r="H161" s="17" t="e">
        <f>VLOOKUP($A161,take1,8,FALSE)-#REF!</f>
        <v>#REF!</v>
      </c>
      <c r="I161" s="17" t="e">
        <f>VLOOKUP($A161,take1,9,FALSE)-#REF!</f>
        <v>#REF!</v>
      </c>
      <c r="J161" s="17" t="e">
        <f>VLOOKUP($A161,take1,10,FALSE)-#REF!</f>
        <v>#REF!</v>
      </c>
      <c r="K161" s="17" t="e">
        <f>VLOOKUP($A161,take1,11,FALSE)-#REF!</f>
        <v>#REF!</v>
      </c>
      <c r="L161" s="17" t="e">
        <f>VLOOKUP($A161,take1,12,FALSE)-#REF!</f>
        <v>#REF!</v>
      </c>
      <c r="M161" s="17" t="e">
        <f>VLOOKUP($A161,take1,13,FALSE)-#REF!</f>
        <v>#REF!</v>
      </c>
      <c r="N161" s="17" t="e">
        <f>VLOOKUP($A161,take1,14,FALSE)-#REF!</f>
        <v>#REF!</v>
      </c>
      <c r="O161" s="17" t="e">
        <f>VLOOKUP($A161,take1,15,FALSE)-#REF!</f>
        <v>#REF!</v>
      </c>
      <c r="P161" s="17" t="e">
        <f>VLOOKUP($A161,take1,16,FALSE)-#REF!</f>
        <v>#REF!</v>
      </c>
      <c r="Q161" s="17" t="e">
        <f>VLOOKUP($A161,take1,17,FALSE)-#REF!</f>
        <v>#REF!</v>
      </c>
      <c r="R161" s="17" t="e">
        <f>VLOOKUP($A161,take1,18,FALSE)-#REF!</f>
        <v>#REF!</v>
      </c>
      <c r="S161" s="17" t="e">
        <f>VLOOKUP($A161,take1,19,FALSE)-#REF!</f>
        <v>#REF!</v>
      </c>
    </row>
    <row r="162" spans="1:19" ht="12.75">
      <c r="A162" t="e">
        <f>#REF!</f>
        <v>#REF!</v>
      </c>
      <c r="B162" s="17" t="e">
        <f>VLOOKUP(A162,take1,2,FALSE)-#REF!</f>
        <v>#REF!</v>
      </c>
      <c r="C162" s="17" t="e">
        <f>VLOOKUP(A162,take1,3,FALSE)-#REF!</f>
        <v>#REF!</v>
      </c>
      <c r="D162" s="17" t="e">
        <f>VLOOKUP($A162,take1,4,FALSE)-#REF!</f>
        <v>#REF!</v>
      </c>
      <c r="E162" s="17" t="e">
        <f>VLOOKUP($A162,take1,5,FALSE)-#REF!</f>
        <v>#REF!</v>
      </c>
      <c r="F162" s="17" t="e">
        <f>VLOOKUP($A162,take1,6,FALSE)-#REF!</f>
        <v>#REF!</v>
      </c>
      <c r="G162" s="17" t="e">
        <f>VLOOKUP($A162,take1,7,FALSE)-#REF!</f>
        <v>#REF!</v>
      </c>
      <c r="H162" s="17" t="e">
        <f>VLOOKUP($A162,take1,8,FALSE)-#REF!</f>
        <v>#REF!</v>
      </c>
      <c r="I162" s="17" t="e">
        <f>VLOOKUP($A162,take1,9,FALSE)-#REF!</f>
        <v>#REF!</v>
      </c>
      <c r="J162" s="17" t="e">
        <f>VLOOKUP($A162,take1,10,FALSE)-#REF!</f>
        <v>#REF!</v>
      </c>
      <c r="K162" s="17" t="e">
        <f>VLOOKUP($A162,take1,11,FALSE)-#REF!</f>
        <v>#REF!</v>
      </c>
      <c r="L162" s="17" t="e">
        <f>VLOOKUP($A162,take1,12,FALSE)-#REF!</f>
        <v>#REF!</v>
      </c>
      <c r="M162" s="17" t="e">
        <f>VLOOKUP($A162,take1,13,FALSE)-#REF!</f>
        <v>#REF!</v>
      </c>
      <c r="N162" s="17" t="e">
        <f>VLOOKUP($A162,take1,14,FALSE)-#REF!</f>
        <v>#REF!</v>
      </c>
      <c r="O162" s="17" t="e">
        <f>VLOOKUP($A162,take1,15,FALSE)-#REF!</f>
        <v>#REF!</v>
      </c>
      <c r="P162" s="17" t="e">
        <f>VLOOKUP($A162,take1,16,FALSE)-#REF!</f>
        <v>#REF!</v>
      </c>
      <c r="Q162" s="17" t="e">
        <f>VLOOKUP($A162,take1,17,FALSE)-#REF!</f>
        <v>#REF!</v>
      </c>
      <c r="R162" s="17" t="e">
        <f>VLOOKUP($A162,take1,18,FALSE)-#REF!</f>
        <v>#REF!</v>
      </c>
      <c r="S162" s="17" t="e">
        <f>VLOOKUP($A162,take1,19,FALSE)-#REF!</f>
        <v>#REF!</v>
      </c>
    </row>
    <row r="163" spans="1:19" ht="12.75">
      <c r="A163" t="e">
        <f>#REF!</f>
        <v>#REF!</v>
      </c>
      <c r="B163" s="17" t="e">
        <f>VLOOKUP(A163,take1,2,FALSE)-#REF!</f>
        <v>#REF!</v>
      </c>
      <c r="C163" s="17" t="e">
        <f>VLOOKUP(A163,take1,3,FALSE)-#REF!</f>
        <v>#REF!</v>
      </c>
      <c r="D163" s="17" t="e">
        <f>VLOOKUP($A163,take1,4,FALSE)-#REF!</f>
        <v>#REF!</v>
      </c>
      <c r="E163" s="17" t="e">
        <f>VLOOKUP($A163,take1,5,FALSE)-#REF!</f>
        <v>#REF!</v>
      </c>
      <c r="F163" s="17" t="e">
        <f>VLOOKUP($A163,take1,6,FALSE)-#REF!</f>
        <v>#REF!</v>
      </c>
      <c r="G163" s="17" t="e">
        <f>VLOOKUP($A163,take1,7,FALSE)-#REF!</f>
        <v>#REF!</v>
      </c>
      <c r="H163" s="17" t="e">
        <f>VLOOKUP($A163,take1,8,FALSE)-#REF!</f>
        <v>#REF!</v>
      </c>
      <c r="I163" s="17" t="e">
        <f>VLOOKUP($A163,take1,9,FALSE)-#REF!</f>
        <v>#REF!</v>
      </c>
      <c r="J163" s="17" t="e">
        <f>VLOOKUP($A163,take1,10,FALSE)-#REF!</f>
        <v>#REF!</v>
      </c>
      <c r="K163" s="17" t="e">
        <f>VLOOKUP($A163,take1,11,FALSE)-#REF!</f>
        <v>#REF!</v>
      </c>
      <c r="L163" s="17" t="e">
        <f>VLOOKUP($A163,take1,12,FALSE)-#REF!</f>
        <v>#REF!</v>
      </c>
      <c r="M163" s="17" t="e">
        <f>VLOOKUP($A163,take1,13,FALSE)-#REF!</f>
        <v>#REF!</v>
      </c>
      <c r="N163" s="17" t="e">
        <f>VLOOKUP($A163,take1,14,FALSE)-#REF!</f>
        <v>#REF!</v>
      </c>
      <c r="O163" s="17" t="e">
        <f>VLOOKUP($A163,take1,15,FALSE)-#REF!</f>
        <v>#REF!</v>
      </c>
      <c r="P163" s="17" t="e">
        <f>VLOOKUP($A163,take1,16,FALSE)-#REF!</f>
        <v>#REF!</v>
      </c>
      <c r="Q163" s="17" t="e">
        <f>VLOOKUP($A163,take1,17,FALSE)-#REF!</f>
        <v>#REF!</v>
      </c>
      <c r="R163" s="17" t="e">
        <f>VLOOKUP($A163,take1,18,FALSE)-#REF!</f>
        <v>#REF!</v>
      </c>
      <c r="S163" s="17" t="e">
        <f>VLOOKUP($A163,take1,19,FALSE)-#REF!</f>
        <v>#REF!</v>
      </c>
    </row>
    <row r="164" spans="1:19" ht="12.75">
      <c r="A164" t="e">
        <f>#REF!</f>
        <v>#REF!</v>
      </c>
      <c r="B164" s="17" t="e">
        <f>VLOOKUP(A164,take1,2,FALSE)-#REF!</f>
        <v>#REF!</v>
      </c>
      <c r="C164" s="17" t="e">
        <f>VLOOKUP(A164,take1,3,FALSE)-#REF!</f>
        <v>#REF!</v>
      </c>
      <c r="D164" s="17" t="e">
        <f>VLOOKUP($A164,take1,4,FALSE)-#REF!</f>
        <v>#REF!</v>
      </c>
      <c r="E164" s="17" t="e">
        <f>VLOOKUP($A164,take1,5,FALSE)-#REF!</f>
        <v>#REF!</v>
      </c>
      <c r="F164" s="17" t="e">
        <f>VLOOKUP($A164,take1,6,FALSE)-#REF!</f>
        <v>#REF!</v>
      </c>
      <c r="G164" s="17" t="e">
        <f>VLOOKUP($A164,take1,7,FALSE)-#REF!</f>
        <v>#REF!</v>
      </c>
      <c r="H164" s="17" t="e">
        <f>VLOOKUP($A164,take1,8,FALSE)-#REF!</f>
        <v>#REF!</v>
      </c>
      <c r="I164" s="17" t="e">
        <f>VLOOKUP($A164,take1,9,FALSE)-#REF!</f>
        <v>#REF!</v>
      </c>
      <c r="J164" s="17" t="e">
        <f>VLOOKUP($A164,take1,10,FALSE)-#REF!</f>
        <v>#REF!</v>
      </c>
      <c r="K164" s="17" t="e">
        <f>VLOOKUP($A164,take1,11,FALSE)-#REF!</f>
        <v>#REF!</v>
      </c>
      <c r="L164" s="17" t="e">
        <f>VLOOKUP($A164,take1,12,FALSE)-#REF!</f>
        <v>#REF!</v>
      </c>
      <c r="M164" s="17" t="e">
        <f>VLOOKUP($A164,take1,13,FALSE)-#REF!</f>
        <v>#REF!</v>
      </c>
      <c r="N164" s="17" t="e">
        <f>VLOOKUP($A164,take1,14,FALSE)-#REF!</f>
        <v>#REF!</v>
      </c>
      <c r="O164" s="17" t="e">
        <f>VLOOKUP($A164,take1,15,FALSE)-#REF!</f>
        <v>#REF!</v>
      </c>
      <c r="P164" s="17" t="e">
        <f>VLOOKUP($A164,take1,16,FALSE)-#REF!</f>
        <v>#REF!</v>
      </c>
      <c r="Q164" s="17" t="e">
        <f>VLOOKUP($A164,take1,17,FALSE)-#REF!</f>
        <v>#REF!</v>
      </c>
      <c r="R164" s="17" t="e">
        <f>VLOOKUP($A164,take1,18,FALSE)-#REF!</f>
        <v>#REF!</v>
      </c>
      <c r="S164" s="17" t="e">
        <f>VLOOKUP($A164,take1,19,FALSE)-#REF!</f>
        <v>#REF!</v>
      </c>
    </row>
    <row r="165" spans="1:19" ht="12.75">
      <c r="A165" t="e">
        <f>#REF!</f>
        <v>#REF!</v>
      </c>
      <c r="B165" s="17" t="e">
        <f>VLOOKUP(A165,take1,2,FALSE)-#REF!</f>
        <v>#REF!</v>
      </c>
      <c r="C165" s="17" t="e">
        <f>VLOOKUP(A165,take1,3,FALSE)-#REF!</f>
        <v>#REF!</v>
      </c>
      <c r="D165" s="17" t="e">
        <f>VLOOKUP($A165,take1,4,FALSE)-#REF!</f>
        <v>#REF!</v>
      </c>
      <c r="E165" s="17" t="e">
        <f>VLOOKUP($A165,take1,5,FALSE)-#REF!</f>
        <v>#REF!</v>
      </c>
      <c r="F165" s="17" t="e">
        <f>VLOOKUP($A165,take1,6,FALSE)-#REF!</f>
        <v>#REF!</v>
      </c>
      <c r="G165" s="17" t="e">
        <f>VLOOKUP($A165,take1,7,FALSE)-#REF!</f>
        <v>#REF!</v>
      </c>
      <c r="H165" s="17" t="e">
        <f>VLOOKUP($A165,take1,8,FALSE)-#REF!</f>
        <v>#REF!</v>
      </c>
      <c r="I165" s="17" t="e">
        <f>VLOOKUP($A165,take1,9,FALSE)-#REF!</f>
        <v>#REF!</v>
      </c>
      <c r="J165" s="17" t="e">
        <f>VLOOKUP($A165,take1,10,FALSE)-#REF!</f>
        <v>#REF!</v>
      </c>
      <c r="K165" s="17" t="e">
        <f>VLOOKUP($A165,take1,11,FALSE)-#REF!</f>
        <v>#REF!</v>
      </c>
      <c r="L165" s="17" t="e">
        <f>VLOOKUP($A165,take1,12,FALSE)-#REF!</f>
        <v>#REF!</v>
      </c>
      <c r="M165" s="17" t="e">
        <f>VLOOKUP($A165,take1,13,FALSE)-#REF!</f>
        <v>#REF!</v>
      </c>
      <c r="N165" s="17" t="e">
        <f>VLOOKUP($A165,take1,14,FALSE)-#REF!</f>
        <v>#REF!</v>
      </c>
      <c r="O165" s="17" t="e">
        <f>VLOOKUP($A165,take1,15,FALSE)-#REF!</f>
        <v>#REF!</v>
      </c>
      <c r="P165" s="17" t="e">
        <f>VLOOKUP($A165,take1,16,FALSE)-#REF!</f>
        <v>#REF!</v>
      </c>
      <c r="Q165" s="17" t="e">
        <f>VLOOKUP($A165,take1,17,FALSE)-#REF!</f>
        <v>#REF!</v>
      </c>
      <c r="R165" s="17" t="e">
        <f>VLOOKUP($A165,take1,18,FALSE)-#REF!</f>
        <v>#REF!</v>
      </c>
      <c r="S165" s="17" t="e">
        <f>VLOOKUP($A165,take1,19,FALSE)-#REF!</f>
        <v>#REF!</v>
      </c>
    </row>
    <row r="166" spans="1:19" ht="12.75">
      <c r="A166" t="e">
        <f>#REF!</f>
        <v>#REF!</v>
      </c>
      <c r="B166" s="17" t="e">
        <f>VLOOKUP(A166,take1,2,FALSE)-#REF!</f>
        <v>#REF!</v>
      </c>
      <c r="C166" s="17" t="e">
        <f>VLOOKUP(A166,take1,3,FALSE)-#REF!</f>
        <v>#REF!</v>
      </c>
      <c r="D166" s="17" t="e">
        <f>VLOOKUP($A166,take1,4,FALSE)-#REF!</f>
        <v>#REF!</v>
      </c>
      <c r="E166" s="17" t="e">
        <f>VLOOKUP($A166,take1,5,FALSE)-#REF!</f>
        <v>#REF!</v>
      </c>
      <c r="F166" s="17" t="e">
        <f>VLOOKUP($A166,take1,6,FALSE)-#REF!</f>
        <v>#REF!</v>
      </c>
      <c r="G166" s="17" t="e">
        <f>VLOOKUP($A166,take1,7,FALSE)-#REF!</f>
        <v>#REF!</v>
      </c>
      <c r="H166" s="17" t="e">
        <f>VLOOKUP($A166,take1,8,FALSE)-#REF!</f>
        <v>#REF!</v>
      </c>
      <c r="I166" s="17" t="e">
        <f>VLOOKUP($A166,take1,9,FALSE)-#REF!</f>
        <v>#REF!</v>
      </c>
      <c r="J166" s="17" t="e">
        <f>VLOOKUP($A166,take1,10,FALSE)-#REF!</f>
        <v>#REF!</v>
      </c>
      <c r="K166" s="17" t="e">
        <f>VLOOKUP($A166,take1,11,FALSE)-#REF!</f>
        <v>#REF!</v>
      </c>
      <c r="L166" s="17" t="e">
        <f>VLOOKUP($A166,take1,12,FALSE)-#REF!</f>
        <v>#REF!</v>
      </c>
      <c r="M166" s="17" t="e">
        <f>VLOOKUP($A166,take1,13,FALSE)-#REF!</f>
        <v>#REF!</v>
      </c>
      <c r="N166" s="17" t="e">
        <f>VLOOKUP($A166,take1,14,FALSE)-#REF!</f>
        <v>#REF!</v>
      </c>
      <c r="O166" s="17" t="e">
        <f>VLOOKUP($A166,take1,15,FALSE)-#REF!</f>
        <v>#REF!</v>
      </c>
      <c r="P166" s="17" t="e">
        <f>VLOOKUP($A166,take1,16,FALSE)-#REF!</f>
        <v>#REF!</v>
      </c>
      <c r="Q166" s="17" t="e">
        <f>VLOOKUP($A166,take1,17,FALSE)-#REF!</f>
        <v>#REF!</v>
      </c>
      <c r="R166" s="17" t="e">
        <f>VLOOKUP($A166,take1,18,FALSE)-#REF!</f>
        <v>#REF!</v>
      </c>
      <c r="S166" s="17" t="e">
        <f>VLOOKUP($A166,take1,19,FALSE)-#REF!</f>
        <v>#REF!</v>
      </c>
    </row>
    <row r="167" spans="1:19" ht="12.75">
      <c r="A167" t="e">
        <f>#REF!</f>
        <v>#REF!</v>
      </c>
      <c r="B167" s="17" t="e">
        <f>VLOOKUP(A167,take1,2,FALSE)-#REF!</f>
        <v>#REF!</v>
      </c>
      <c r="C167" s="17" t="e">
        <f>VLOOKUP(A167,take1,3,FALSE)-#REF!</f>
        <v>#REF!</v>
      </c>
      <c r="D167" s="17" t="e">
        <f>VLOOKUP($A167,take1,4,FALSE)-#REF!</f>
        <v>#REF!</v>
      </c>
      <c r="E167" s="17" t="e">
        <f>VLOOKUP($A167,take1,5,FALSE)-#REF!</f>
        <v>#REF!</v>
      </c>
      <c r="F167" s="17" t="e">
        <f>VLOOKUP($A167,take1,6,FALSE)-#REF!</f>
        <v>#REF!</v>
      </c>
      <c r="G167" s="17" t="e">
        <f>VLOOKUP($A167,take1,7,FALSE)-#REF!</f>
        <v>#REF!</v>
      </c>
      <c r="H167" s="17" t="e">
        <f>VLOOKUP($A167,take1,8,FALSE)-#REF!</f>
        <v>#REF!</v>
      </c>
      <c r="I167" s="17" t="e">
        <f>VLOOKUP($A167,take1,9,FALSE)-#REF!</f>
        <v>#REF!</v>
      </c>
      <c r="J167" s="17" t="e">
        <f>VLOOKUP($A167,take1,10,FALSE)-#REF!</f>
        <v>#REF!</v>
      </c>
      <c r="K167" s="17" t="e">
        <f>VLOOKUP($A167,take1,11,FALSE)-#REF!</f>
        <v>#REF!</v>
      </c>
      <c r="L167" s="17" t="e">
        <f>VLOOKUP($A167,take1,12,FALSE)-#REF!</f>
        <v>#REF!</v>
      </c>
      <c r="M167" s="17" t="e">
        <f>VLOOKUP($A167,take1,13,FALSE)-#REF!</f>
        <v>#REF!</v>
      </c>
      <c r="N167" s="17" t="e">
        <f>VLOOKUP($A167,take1,14,FALSE)-#REF!</f>
        <v>#REF!</v>
      </c>
      <c r="O167" s="17" t="e">
        <f>VLOOKUP($A167,take1,15,FALSE)-#REF!</f>
        <v>#REF!</v>
      </c>
      <c r="P167" s="17" t="e">
        <f>VLOOKUP($A167,take1,16,FALSE)-#REF!</f>
        <v>#REF!</v>
      </c>
      <c r="Q167" s="17" t="e">
        <f>VLOOKUP($A167,take1,17,FALSE)-#REF!</f>
        <v>#REF!</v>
      </c>
      <c r="R167" s="17" t="e">
        <f>VLOOKUP($A167,take1,18,FALSE)-#REF!</f>
        <v>#REF!</v>
      </c>
      <c r="S167" s="17" t="e">
        <f>VLOOKUP($A167,take1,19,FALSE)-#REF!</f>
        <v>#REF!</v>
      </c>
    </row>
    <row r="168" spans="1:19" ht="12.75">
      <c r="A168" t="e">
        <f>#REF!</f>
        <v>#REF!</v>
      </c>
      <c r="B168" s="17" t="e">
        <f>VLOOKUP(A168,take1,2,FALSE)-#REF!</f>
        <v>#REF!</v>
      </c>
      <c r="C168" s="17" t="e">
        <f>VLOOKUP(A168,take1,3,FALSE)-#REF!</f>
        <v>#REF!</v>
      </c>
      <c r="D168" s="17" t="e">
        <f>VLOOKUP($A168,take1,4,FALSE)-#REF!</f>
        <v>#REF!</v>
      </c>
      <c r="E168" s="17" t="e">
        <f>VLOOKUP($A168,take1,5,FALSE)-#REF!</f>
        <v>#REF!</v>
      </c>
      <c r="F168" s="17" t="e">
        <f>VLOOKUP($A168,take1,6,FALSE)-#REF!</f>
        <v>#REF!</v>
      </c>
      <c r="G168" s="17" t="e">
        <f>VLOOKUP($A168,take1,7,FALSE)-#REF!</f>
        <v>#REF!</v>
      </c>
      <c r="H168" s="17" t="e">
        <f>VLOOKUP($A168,take1,8,FALSE)-#REF!</f>
        <v>#REF!</v>
      </c>
      <c r="I168" s="17" t="e">
        <f>VLOOKUP($A168,take1,9,FALSE)-#REF!</f>
        <v>#REF!</v>
      </c>
      <c r="J168" s="17" t="e">
        <f>VLOOKUP($A168,take1,10,FALSE)-#REF!</f>
        <v>#REF!</v>
      </c>
      <c r="K168" s="17" t="e">
        <f>VLOOKUP($A168,take1,11,FALSE)-#REF!</f>
        <v>#REF!</v>
      </c>
      <c r="L168" s="17" t="e">
        <f>VLOOKUP($A168,take1,12,FALSE)-#REF!</f>
        <v>#REF!</v>
      </c>
      <c r="M168" s="17" t="e">
        <f>VLOOKUP($A168,take1,13,FALSE)-#REF!</f>
        <v>#REF!</v>
      </c>
      <c r="N168" s="17" t="e">
        <f>VLOOKUP($A168,take1,14,FALSE)-#REF!</f>
        <v>#REF!</v>
      </c>
      <c r="O168" s="17" t="e">
        <f>VLOOKUP($A168,take1,15,FALSE)-#REF!</f>
        <v>#REF!</v>
      </c>
      <c r="P168" s="17" t="e">
        <f>VLOOKUP($A168,take1,16,FALSE)-#REF!</f>
        <v>#REF!</v>
      </c>
      <c r="Q168" s="17" t="e">
        <f>VLOOKUP($A168,take1,17,FALSE)-#REF!</f>
        <v>#REF!</v>
      </c>
      <c r="R168" s="17" t="e">
        <f>VLOOKUP($A168,take1,18,FALSE)-#REF!</f>
        <v>#REF!</v>
      </c>
      <c r="S168" s="17" t="e">
        <f>VLOOKUP($A168,take1,19,FALSE)-#REF!</f>
        <v>#REF!</v>
      </c>
    </row>
    <row r="169" spans="1:19" ht="12.75">
      <c r="A169" t="e">
        <f>#REF!</f>
        <v>#REF!</v>
      </c>
      <c r="B169" s="17" t="e">
        <f>VLOOKUP(A169,take1,2,FALSE)-#REF!</f>
        <v>#REF!</v>
      </c>
      <c r="C169" s="17" t="e">
        <f>VLOOKUP(A169,take1,3,FALSE)-#REF!</f>
        <v>#REF!</v>
      </c>
      <c r="D169" s="17" t="e">
        <f>VLOOKUP($A169,take1,4,FALSE)-#REF!</f>
        <v>#REF!</v>
      </c>
      <c r="E169" s="17" t="e">
        <f>VLOOKUP($A169,take1,5,FALSE)-#REF!</f>
        <v>#REF!</v>
      </c>
      <c r="F169" s="17" t="e">
        <f>VLOOKUP($A169,take1,6,FALSE)-#REF!</f>
        <v>#REF!</v>
      </c>
      <c r="G169" s="17" t="e">
        <f>VLOOKUP($A169,take1,7,FALSE)-#REF!</f>
        <v>#REF!</v>
      </c>
      <c r="H169" s="17" t="e">
        <f>VLOOKUP($A169,take1,8,FALSE)-#REF!</f>
        <v>#REF!</v>
      </c>
      <c r="I169" s="17" t="e">
        <f>VLOOKUP($A169,take1,9,FALSE)-#REF!</f>
        <v>#REF!</v>
      </c>
      <c r="J169" s="17" t="e">
        <f>VLOOKUP($A169,take1,10,FALSE)-#REF!</f>
        <v>#REF!</v>
      </c>
      <c r="K169" s="17" t="e">
        <f>VLOOKUP($A169,take1,11,FALSE)-#REF!</f>
        <v>#REF!</v>
      </c>
      <c r="L169" s="17" t="e">
        <f>VLOOKUP($A169,take1,12,FALSE)-#REF!</f>
        <v>#REF!</v>
      </c>
      <c r="M169" s="17" t="e">
        <f>VLOOKUP($A169,take1,13,FALSE)-#REF!</f>
        <v>#REF!</v>
      </c>
      <c r="N169" s="17" t="e">
        <f>VLOOKUP($A169,take1,14,FALSE)-#REF!</f>
        <v>#REF!</v>
      </c>
      <c r="O169" s="17" t="e">
        <f>VLOOKUP($A169,take1,15,FALSE)-#REF!</f>
        <v>#REF!</v>
      </c>
      <c r="P169" s="17" t="e">
        <f>VLOOKUP($A169,take1,16,FALSE)-#REF!</f>
        <v>#REF!</v>
      </c>
      <c r="Q169" s="17" t="e">
        <f>VLOOKUP($A169,take1,17,FALSE)-#REF!</f>
        <v>#REF!</v>
      </c>
      <c r="R169" s="17" t="e">
        <f>VLOOKUP($A169,take1,18,FALSE)-#REF!</f>
        <v>#REF!</v>
      </c>
      <c r="S169" s="17" t="e">
        <f>VLOOKUP($A169,take1,19,FALSE)-#REF!</f>
        <v>#REF!</v>
      </c>
    </row>
    <row r="170" spans="1:19" ht="12.75">
      <c r="A170" t="e">
        <f>#REF!</f>
        <v>#REF!</v>
      </c>
      <c r="B170" s="17" t="e">
        <f>VLOOKUP(A170,take1,2,FALSE)-#REF!</f>
        <v>#REF!</v>
      </c>
      <c r="C170" s="17" t="e">
        <f>VLOOKUP(A170,take1,3,FALSE)-#REF!</f>
        <v>#REF!</v>
      </c>
      <c r="D170" s="17" t="e">
        <f>VLOOKUP($A170,take1,4,FALSE)-#REF!</f>
        <v>#REF!</v>
      </c>
      <c r="E170" s="17" t="e">
        <f>VLOOKUP($A170,take1,5,FALSE)-#REF!</f>
        <v>#REF!</v>
      </c>
      <c r="F170" s="17" t="e">
        <f>VLOOKUP($A170,take1,6,FALSE)-#REF!</f>
        <v>#REF!</v>
      </c>
      <c r="G170" s="17" t="e">
        <f>VLOOKUP($A170,take1,7,FALSE)-#REF!</f>
        <v>#REF!</v>
      </c>
      <c r="H170" s="17" t="e">
        <f>VLOOKUP($A170,take1,8,FALSE)-#REF!</f>
        <v>#REF!</v>
      </c>
      <c r="I170" s="17" t="e">
        <f>VLOOKUP($A170,take1,9,FALSE)-#REF!</f>
        <v>#REF!</v>
      </c>
      <c r="J170" s="17" t="e">
        <f>VLOOKUP($A170,take1,10,FALSE)-#REF!</f>
        <v>#REF!</v>
      </c>
      <c r="K170" s="17" t="e">
        <f>VLOOKUP($A170,take1,11,FALSE)-#REF!</f>
        <v>#REF!</v>
      </c>
      <c r="L170" s="17" t="e">
        <f>VLOOKUP($A170,take1,12,FALSE)-#REF!</f>
        <v>#REF!</v>
      </c>
      <c r="M170" s="17" t="e">
        <f>VLOOKUP($A170,take1,13,FALSE)-#REF!</f>
        <v>#REF!</v>
      </c>
      <c r="N170" s="17" t="e">
        <f>VLOOKUP($A170,take1,14,FALSE)-#REF!</f>
        <v>#REF!</v>
      </c>
      <c r="O170" s="17" t="e">
        <f>VLOOKUP($A170,take1,15,FALSE)-#REF!</f>
        <v>#REF!</v>
      </c>
      <c r="P170" s="17" t="e">
        <f>VLOOKUP($A170,take1,16,FALSE)-#REF!</f>
        <v>#REF!</v>
      </c>
      <c r="Q170" s="17" t="e">
        <f>VLOOKUP($A170,take1,17,FALSE)-#REF!</f>
        <v>#REF!</v>
      </c>
      <c r="R170" s="17" t="e">
        <f>VLOOKUP($A170,take1,18,FALSE)-#REF!</f>
        <v>#REF!</v>
      </c>
      <c r="S170" s="17" t="e">
        <f>VLOOKUP($A170,take1,19,FALSE)-#REF!</f>
        <v>#REF!</v>
      </c>
    </row>
    <row r="171" spans="1:19" ht="12.75">
      <c r="A171" t="e">
        <f>#REF!</f>
        <v>#REF!</v>
      </c>
      <c r="B171" s="17" t="e">
        <f>VLOOKUP(A171,take1,2,FALSE)-#REF!</f>
        <v>#REF!</v>
      </c>
      <c r="C171" s="17" t="e">
        <f>VLOOKUP(A171,take1,3,FALSE)-#REF!</f>
        <v>#REF!</v>
      </c>
      <c r="D171" s="17" t="e">
        <f>VLOOKUP($A171,take1,4,FALSE)-#REF!</f>
        <v>#REF!</v>
      </c>
      <c r="E171" s="17" t="e">
        <f>VLOOKUP($A171,take1,5,FALSE)-#REF!</f>
        <v>#REF!</v>
      </c>
      <c r="F171" s="17" t="e">
        <f>VLOOKUP($A171,take1,6,FALSE)-#REF!</f>
        <v>#REF!</v>
      </c>
      <c r="G171" s="17" t="e">
        <f>VLOOKUP($A171,take1,7,FALSE)-#REF!</f>
        <v>#REF!</v>
      </c>
      <c r="H171" s="17" t="e">
        <f>VLOOKUP($A171,take1,8,FALSE)-#REF!</f>
        <v>#REF!</v>
      </c>
      <c r="I171" s="17" t="e">
        <f>VLOOKUP($A171,take1,9,FALSE)-#REF!</f>
        <v>#REF!</v>
      </c>
      <c r="J171" s="17" t="e">
        <f>VLOOKUP($A171,take1,10,FALSE)-#REF!</f>
        <v>#REF!</v>
      </c>
      <c r="K171" s="17" t="e">
        <f>VLOOKUP($A171,take1,11,FALSE)-#REF!</f>
        <v>#REF!</v>
      </c>
      <c r="L171" s="17" t="e">
        <f>VLOOKUP($A171,take1,12,FALSE)-#REF!</f>
        <v>#REF!</v>
      </c>
      <c r="M171" s="17" t="e">
        <f>VLOOKUP($A171,take1,13,FALSE)-#REF!</f>
        <v>#REF!</v>
      </c>
      <c r="N171" s="17" t="e">
        <f>VLOOKUP($A171,take1,14,FALSE)-#REF!</f>
        <v>#REF!</v>
      </c>
      <c r="O171" s="17" t="e">
        <f>VLOOKUP($A171,take1,15,FALSE)-#REF!</f>
        <v>#REF!</v>
      </c>
      <c r="P171" s="17" t="e">
        <f>VLOOKUP($A171,take1,16,FALSE)-#REF!</f>
        <v>#REF!</v>
      </c>
      <c r="Q171" s="17" t="e">
        <f>VLOOKUP($A171,take1,17,FALSE)-#REF!</f>
        <v>#REF!</v>
      </c>
      <c r="R171" s="17" t="e">
        <f>VLOOKUP($A171,take1,18,FALSE)-#REF!</f>
        <v>#REF!</v>
      </c>
      <c r="S171" s="17" t="e">
        <f>VLOOKUP($A171,take1,19,FALSE)-#REF!</f>
        <v>#REF!</v>
      </c>
    </row>
    <row r="172" spans="1:19" ht="12.75">
      <c r="A172" t="e">
        <f>#REF!</f>
        <v>#REF!</v>
      </c>
      <c r="B172" s="17" t="e">
        <f>VLOOKUP(A172,take1,2,FALSE)-#REF!</f>
        <v>#REF!</v>
      </c>
      <c r="C172" s="17" t="e">
        <f>VLOOKUP(A172,take1,3,FALSE)-#REF!</f>
        <v>#REF!</v>
      </c>
      <c r="D172" s="17" t="e">
        <f>VLOOKUP($A172,take1,4,FALSE)-#REF!</f>
        <v>#REF!</v>
      </c>
      <c r="E172" s="17" t="e">
        <f>VLOOKUP($A172,take1,5,FALSE)-#REF!</f>
        <v>#REF!</v>
      </c>
      <c r="F172" s="17" t="e">
        <f>VLOOKUP($A172,take1,6,FALSE)-#REF!</f>
        <v>#REF!</v>
      </c>
      <c r="G172" s="17" t="e">
        <f>VLOOKUP($A172,take1,7,FALSE)-#REF!</f>
        <v>#REF!</v>
      </c>
      <c r="H172" s="17" t="e">
        <f>VLOOKUP($A172,take1,8,FALSE)-#REF!</f>
        <v>#REF!</v>
      </c>
      <c r="I172" s="17" t="e">
        <f>VLOOKUP($A172,take1,9,FALSE)-#REF!</f>
        <v>#REF!</v>
      </c>
      <c r="J172" s="17" t="e">
        <f>VLOOKUP($A172,take1,10,FALSE)-#REF!</f>
        <v>#REF!</v>
      </c>
      <c r="K172" s="17" t="e">
        <f>VLOOKUP($A172,take1,11,FALSE)-#REF!</f>
        <v>#REF!</v>
      </c>
      <c r="L172" s="17" t="e">
        <f>VLOOKUP($A172,take1,12,FALSE)-#REF!</f>
        <v>#REF!</v>
      </c>
      <c r="M172" s="17" t="e">
        <f>VLOOKUP($A172,take1,13,FALSE)-#REF!</f>
        <v>#REF!</v>
      </c>
      <c r="N172" s="17" t="e">
        <f>VLOOKUP($A172,take1,14,FALSE)-#REF!</f>
        <v>#REF!</v>
      </c>
      <c r="O172" s="17" t="e">
        <f>VLOOKUP($A172,take1,15,FALSE)-#REF!</f>
        <v>#REF!</v>
      </c>
      <c r="P172" s="17" t="e">
        <f>VLOOKUP($A172,take1,16,FALSE)-#REF!</f>
        <v>#REF!</v>
      </c>
      <c r="Q172" s="17" t="e">
        <f>VLOOKUP($A172,take1,17,FALSE)-#REF!</f>
        <v>#REF!</v>
      </c>
      <c r="R172" s="17" t="e">
        <f>VLOOKUP($A172,take1,18,FALSE)-#REF!</f>
        <v>#REF!</v>
      </c>
      <c r="S172" s="17" t="e">
        <f>VLOOKUP($A172,take1,19,FALSE)-#REF!</f>
        <v>#REF!</v>
      </c>
    </row>
    <row r="173" spans="1:19" ht="12.75">
      <c r="A173" t="e">
        <f>#REF!</f>
        <v>#REF!</v>
      </c>
      <c r="B173" s="17" t="e">
        <f>VLOOKUP(A173,take1,2,FALSE)-#REF!</f>
        <v>#REF!</v>
      </c>
      <c r="C173" s="17" t="e">
        <f>VLOOKUP(A173,take1,3,FALSE)-#REF!</f>
        <v>#REF!</v>
      </c>
      <c r="D173" s="17" t="e">
        <f>VLOOKUP($A173,take1,4,FALSE)-#REF!</f>
        <v>#REF!</v>
      </c>
      <c r="E173" s="17" t="e">
        <f>VLOOKUP($A173,take1,5,FALSE)-#REF!</f>
        <v>#REF!</v>
      </c>
      <c r="F173" s="17" t="e">
        <f>VLOOKUP($A173,take1,6,FALSE)-#REF!</f>
        <v>#REF!</v>
      </c>
      <c r="G173" s="17" t="e">
        <f>VLOOKUP($A173,take1,7,FALSE)-#REF!</f>
        <v>#REF!</v>
      </c>
      <c r="H173" s="17" t="e">
        <f>VLOOKUP($A173,take1,8,FALSE)-#REF!</f>
        <v>#REF!</v>
      </c>
      <c r="I173" s="17" t="e">
        <f>VLOOKUP($A173,take1,9,FALSE)-#REF!</f>
        <v>#REF!</v>
      </c>
      <c r="J173" s="17" t="e">
        <f>VLOOKUP($A173,take1,10,FALSE)-#REF!</f>
        <v>#REF!</v>
      </c>
      <c r="K173" s="17" t="e">
        <f>VLOOKUP($A173,take1,11,FALSE)-#REF!</f>
        <v>#REF!</v>
      </c>
      <c r="L173" s="17" t="e">
        <f>VLOOKUP($A173,take1,12,FALSE)-#REF!</f>
        <v>#REF!</v>
      </c>
      <c r="M173" s="17" t="e">
        <f>VLOOKUP($A173,take1,13,FALSE)-#REF!</f>
        <v>#REF!</v>
      </c>
      <c r="N173" s="17" t="e">
        <f>VLOOKUP($A173,take1,14,FALSE)-#REF!</f>
        <v>#REF!</v>
      </c>
      <c r="O173" s="17" t="e">
        <f>VLOOKUP($A173,take1,15,FALSE)-#REF!</f>
        <v>#REF!</v>
      </c>
      <c r="P173" s="17" t="e">
        <f>VLOOKUP($A173,take1,16,FALSE)-#REF!</f>
        <v>#REF!</v>
      </c>
      <c r="Q173" s="17" t="e">
        <f>VLOOKUP($A173,take1,17,FALSE)-#REF!</f>
        <v>#REF!</v>
      </c>
      <c r="R173" s="17" t="e">
        <f>VLOOKUP($A173,take1,18,FALSE)-#REF!</f>
        <v>#REF!</v>
      </c>
      <c r="S173" s="17" t="e">
        <f>VLOOKUP($A173,take1,19,FALSE)-#REF!</f>
        <v>#REF!</v>
      </c>
    </row>
    <row r="174" spans="1:19" ht="12.75">
      <c r="A174" t="e">
        <f>#REF!</f>
        <v>#REF!</v>
      </c>
      <c r="B174" s="17" t="e">
        <f>VLOOKUP(A174,take1,2,FALSE)-#REF!</f>
        <v>#REF!</v>
      </c>
      <c r="C174" s="17" t="e">
        <f>VLOOKUP(A174,take1,3,FALSE)-#REF!</f>
        <v>#REF!</v>
      </c>
      <c r="D174" s="17" t="e">
        <f>VLOOKUP($A174,take1,4,FALSE)-#REF!</f>
        <v>#REF!</v>
      </c>
      <c r="E174" s="17" t="e">
        <f>VLOOKUP($A174,take1,5,FALSE)-#REF!</f>
        <v>#REF!</v>
      </c>
      <c r="F174" s="17" t="e">
        <f>VLOOKUP($A174,take1,6,FALSE)-#REF!</f>
        <v>#REF!</v>
      </c>
      <c r="G174" s="17" t="e">
        <f>VLOOKUP($A174,take1,7,FALSE)-#REF!</f>
        <v>#REF!</v>
      </c>
      <c r="H174" s="17" t="e">
        <f>VLOOKUP($A174,take1,8,FALSE)-#REF!</f>
        <v>#REF!</v>
      </c>
      <c r="I174" s="17" t="e">
        <f>VLOOKUP($A174,take1,9,FALSE)-#REF!</f>
        <v>#REF!</v>
      </c>
      <c r="J174" s="17" t="e">
        <f>VLOOKUP($A174,take1,10,FALSE)-#REF!</f>
        <v>#REF!</v>
      </c>
      <c r="K174" s="17" t="e">
        <f>VLOOKUP($A174,take1,11,FALSE)-#REF!</f>
        <v>#REF!</v>
      </c>
      <c r="L174" s="17" t="e">
        <f>VLOOKUP($A174,take1,12,FALSE)-#REF!</f>
        <v>#REF!</v>
      </c>
      <c r="M174" s="17" t="e">
        <f>VLOOKUP($A174,take1,13,FALSE)-#REF!</f>
        <v>#REF!</v>
      </c>
      <c r="N174" s="17" t="e">
        <f>VLOOKUP($A174,take1,14,FALSE)-#REF!</f>
        <v>#REF!</v>
      </c>
      <c r="O174" s="17" t="e">
        <f>VLOOKUP($A174,take1,15,FALSE)-#REF!</f>
        <v>#REF!</v>
      </c>
      <c r="P174" s="17" t="e">
        <f>VLOOKUP($A174,take1,16,FALSE)-#REF!</f>
        <v>#REF!</v>
      </c>
      <c r="Q174" s="17" t="e">
        <f>VLOOKUP($A174,take1,17,FALSE)-#REF!</f>
        <v>#REF!</v>
      </c>
      <c r="R174" s="17" t="e">
        <f>VLOOKUP($A174,take1,18,FALSE)-#REF!</f>
        <v>#REF!</v>
      </c>
      <c r="S174" s="17" t="e">
        <f>VLOOKUP($A174,take1,19,FALSE)-#REF!</f>
        <v>#REF!</v>
      </c>
    </row>
    <row r="175" spans="1:19" ht="12.75">
      <c r="A175" t="e">
        <f>#REF!</f>
        <v>#REF!</v>
      </c>
      <c r="B175" s="17" t="e">
        <f>VLOOKUP(A175,take1,2,FALSE)-#REF!</f>
        <v>#REF!</v>
      </c>
      <c r="C175" s="17" t="e">
        <f>VLOOKUP(A175,take1,3,FALSE)-#REF!</f>
        <v>#REF!</v>
      </c>
      <c r="D175" s="17" t="e">
        <f>VLOOKUP($A175,take1,4,FALSE)-#REF!</f>
        <v>#REF!</v>
      </c>
      <c r="E175" s="17" t="e">
        <f>VLOOKUP($A175,take1,5,FALSE)-#REF!</f>
        <v>#REF!</v>
      </c>
      <c r="F175" s="17" t="e">
        <f>VLOOKUP($A175,take1,6,FALSE)-#REF!</f>
        <v>#REF!</v>
      </c>
      <c r="G175" s="17" t="e">
        <f>VLOOKUP($A175,take1,7,FALSE)-#REF!</f>
        <v>#REF!</v>
      </c>
      <c r="H175" s="17" t="e">
        <f>VLOOKUP($A175,take1,8,FALSE)-#REF!</f>
        <v>#REF!</v>
      </c>
      <c r="I175" s="17" t="e">
        <f>VLOOKUP($A175,take1,9,FALSE)-#REF!</f>
        <v>#REF!</v>
      </c>
      <c r="J175" s="17" t="e">
        <f>VLOOKUP($A175,take1,10,FALSE)-#REF!</f>
        <v>#REF!</v>
      </c>
      <c r="K175" s="17" t="e">
        <f>VLOOKUP($A175,take1,11,FALSE)-#REF!</f>
        <v>#REF!</v>
      </c>
      <c r="L175" s="17" t="e">
        <f>VLOOKUP($A175,take1,12,FALSE)-#REF!</f>
        <v>#REF!</v>
      </c>
      <c r="M175" s="17" t="e">
        <f>VLOOKUP($A175,take1,13,FALSE)-#REF!</f>
        <v>#REF!</v>
      </c>
      <c r="N175" s="17" t="e">
        <f>VLOOKUP($A175,take1,14,FALSE)-#REF!</f>
        <v>#REF!</v>
      </c>
      <c r="O175" s="17" t="e">
        <f>VLOOKUP($A175,take1,15,FALSE)-#REF!</f>
        <v>#REF!</v>
      </c>
      <c r="P175" s="17" t="e">
        <f>VLOOKUP($A175,take1,16,FALSE)-#REF!</f>
        <v>#REF!</v>
      </c>
      <c r="Q175" s="17" t="e">
        <f>VLOOKUP($A175,take1,17,FALSE)-#REF!</f>
        <v>#REF!</v>
      </c>
      <c r="R175" s="17" t="e">
        <f>VLOOKUP($A175,take1,18,FALSE)-#REF!</f>
        <v>#REF!</v>
      </c>
      <c r="S175" s="17" t="e">
        <f>VLOOKUP($A175,take1,19,FALSE)-#REF!</f>
        <v>#REF!</v>
      </c>
    </row>
    <row r="176" spans="1:19" ht="12.75">
      <c r="A176" t="e">
        <f>#REF!</f>
        <v>#REF!</v>
      </c>
      <c r="B176" s="17" t="e">
        <f>VLOOKUP(A176,take1,2,FALSE)-#REF!</f>
        <v>#REF!</v>
      </c>
      <c r="C176" s="17" t="e">
        <f>VLOOKUP(A176,take1,3,FALSE)-#REF!</f>
        <v>#REF!</v>
      </c>
      <c r="D176" s="17" t="e">
        <f>VLOOKUP($A176,take1,4,FALSE)-#REF!</f>
        <v>#REF!</v>
      </c>
      <c r="E176" s="17" t="e">
        <f>VLOOKUP($A176,take1,5,FALSE)-#REF!</f>
        <v>#REF!</v>
      </c>
      <c r="F176" s="17" t="e">
        <f>VLOOKUP($A176,take1,6,FALSE)-#REF!</f>
        <v>#REF!</v>
      </c>
      <c r="G176" s="17" t="e">
        <f>VLOOKUP($A176,take1,7,FALSE)-#REF!</f>
        <v>#REF!</v>
      </c>
      <c r="H176" s="17" t="e">
        <f>VLOOKUP($A176,take1,8,FALSE)-#REF!</f>
        <v>#REF!</v>
      </c>
      <c r="I176" s="17" t="e">
        <f>VLOOKUP($A176,take1,9,FALSE)-#REF!</f>
        <v>#REF!</v>
      </c>
      <c r="J176" s="17" t="e">
        <f>VLOOKUP($A176,take1,10,FALSE)-#REF!</f>
        <v>#REF!</v>
      </c>
      <c r="K176" s="17" t="e">
        <f>VLOOKUP($A176,take1,11,FALSE)-#REF!</f>
        <v>#REF!</v>
      </c>
      <c r="L176" s="17" t="e">
        <f>VLOOKUP($A176,take1,12,FALSE)-#REF!</f>
        <v>#REF!</v>
      </c>
      <c r="M176" s="17" t="e">
        <f>VLOOKUP($A176,take1,13,FALSE)-#REF!</f>
        <v>#REF!</v>
      </c>
      <c r="N176" s="17" t="e">
        <f>VLOOKUP($A176,take1,14,FALSE)-#REF!</f>
        <v>#REF!</v>
      </c>
      <c r="O176" s="17" t="e">
        <f>VLOOKUP($A176,take1,15,FALSE)-#REF!</f>
        <v>#REF!</v>
      </c>
      <c r="P176" s="17" t="e">
        <f>VLOOKUP($A176,take1,16,FALSE)-#REF!</f>
        <v>#REF!</v>
      </c>
      <c r="Q176" s="17" t="e">
        <f>VLOOKUP($A176,take1,17,FALSE)-#REF!</f>
        <v>#REF!</v>
      </c>
      <c r="R176" s="17" t="e">
        <f>VLOOKUP($A176,take1,18,FALSE)-#REF!</f>
        <v>#REF!</v>
      </c>
      <c r="S176" s="17" t="e">
        <f>VLOOKUP($A176,take1,19,FALSE)-#REF!</f>
        <v>#REF!</v>
      </c>
    </row>
    <row r="177" spans="1:19" ht="12.75">
      <c r="A177" t="e">
        <f>#REF!</f>
        <v>#REF!</v>
      </c>
      <c r="B177" s="17" t="e">
        <f>VLOOKUP(A177,take1,2,FALSE)-#REF!</f>
        <v>#REF!</v>
      </c>
      <c r="C177" s="17" t="e">
        <f>VLOOKUP(A177,take1,3,FALSE)-#REF!</f>
        <v>#REF!</v>
      </c>
      <c r="D177" s="17" t="e">
        <f>VLOOKUP($A177,take1,4,FALSE)-#REF!</f>
        <v>#REF!</v>
      </c>
      <c r="E177" s="17" t="e">
        <f>VLOOKUP($A177,take1,5,FALSE)-#REF!</f>
        <v>#REF!</v>
      </c>
      <c r="F177" s="17" t="e">
        <f>VLOOKUP($A177,take1,6,FALSE)-#REF!</f>
        <v>#REF!</v>
      </c>
      <c r="G177" s="17" t="e">
        <f>VLOOKUP($A177,take1,7,FALSE)-#REF!</f>
        <v>#REF!</v>
      </c>
      <c r="H177" s="17" t="e">
        <f>VLOOKUP($A177,take1,8,FALSE)-#REF!</f>
        <v>#REF!</v>
      </c>
      <c r="I177" s="17" t="e">
        <f>VLOOKUP($A177,take1,9,FALSE)-#REF!</f>
        <v>#REF!</v>
      </c>
      <c r="J177" s="17" t="e">
        <f>VLOOKUP($A177,take1,10,FALSE)-#REF!</f>
        <v>#REF!</v>
      </c>
      <c r="K177" s="17" t="e">
        <f>VLOOKUP($A177,take1,11,FALSE)-#REF!</f>
        <v>#REF!</v>
      </c>
      <c r="L177" s="17" t="e">
        <f>VLOOKUP($A177,take1,12,FALSE)-#REF!</f>
        <v>#REF!</v>
      </c>
      <c r="M177" s="17" t="e">
        <f>VLOOKUP($A177,take1,13,FALSE)-#REF!</f>
        <v>#REF!</v>
      </c>
      <c r="N177" s="17" t="e">
        <f>VLOOKUP($A177,take1,14,FALSE)-#REF!</f>
        <v>#REF!</v>
      </c>
      <c r="O177" s="17" t="e">
        <f>VLOOKUP($A177,take1,15,FALSE)-#REF!</f>
        <v>#REF!</v>
      </c>
      <c r="P177" s="17" t="e">
        <f>VLOOKUP($A177,take1,16,FALSE)-#REF!</f>
        <v>#REF!</v>
      </c>
      <c r="Q177" s="17" t="e">
        <f>VLOOKUP($A177,take1,17,FALSE)-#REF!</f>
        <v>#REF!</v>
      </c>
      <c r="R177" s="17" t="e">
        <f>VLOOKUP($A177,take1,18,FALSE)-#REF!</f>
        <v>#REF!</v>
      </c>
      <c r="S177" s="17" t="e">
        <f>VLOOKUP($A177,take1,19,FALSE)-#REF!</f>
        <v>#REF!</v>
      </c>
    </row>
    <row r="178" spans="1:19" ht="12.75">
      <c r="A178" t="e">
        <f>#REF!</f>
        <v>#REF!</v>
      </c>
      <c r="B178" s="17" t="e">
        <f>VLOOKUP(A178,take1,2,FALSE)-#REF!</f>
        <v>#REF!</v>
      </c>
      <c r="C178" s="17" t="e">
        <f>VLOOKUP(A178,take1,3,FALSE)-#REF!</f>
        <v>#REF!</v>
      </c>
      <c r="D178" s="17" t="e">
        <f>VLOOKUP($A178,take1,4,FALSE)-#REF!</f>
        <v>#REF!</v>
      </c>
      <c r="E178" s="17" t="e">
        <f>VLOOKUP($A178,take1,5,FALSE)-#REF!</f>
        <v>#REF!</v>
      </c>
      <c r="F178" s="17" t="e">
        <f>VLOOKUP($A178,take1,6,FALSE)-#REF!</f>
        <v>#REF!</v>
      </c>
      <c r="G178" s="17" t="e">
        <f>VLOOKUP($A178,take1,7,FALSE)-#REF!</f>
        <v>#REF!</v>
      </c>
      <c r="H178" s="17" t="e">
        <f>VLOOKUP($A178,take1,8,FALSE)-#REF!</f>
        <v>#REF!</v>
      </c>
      <c r="I178" s="17" t="e">
        <f>VLOOKUP($A178,take1,9,FALSE)-#REF!</f>
        <v>#REF!</v>
      </c>
      <c r="J178" s="17" t="e">
        <f>VLOOKUP($A178,take1,10,FALSE)-#REF!</f>
        <v>#REF!</v>
      </c>
      <c r="K178" s="17" t="e">
        <f>VLOOKUP($A178,take1,11,FALSE)-#REF!</f>
        <v>#REF!</v>
      </c>
      <c r="L178" s="17" t="e">
        <f>VLOOKUP($A178,take1,12,FALSE)-#REF!</f>
        <v>#REF!</v>
      </c>
      <c r="M178" s="17" t="e">
        <f>VLOOKUP($A178,take1,13,FALSE)-#REF!</f>
        <v>#REF!</v>
      </c>
      <c r="N178" s="17" t="e">
        <f>VLOOKUP($A178,take1,14,FALSE)-#REF!</f>
        <v>#REF!</v>
      </c>
      <c r="O178" s="17" t="e">
        <f>VLOOKUP($A178,take1,15,FALSE)-#REF!</f>
        <v>#REF!</v>
      </c>
      <c r="P178" s="17" t="e">
        <f>VLOOKUP($A178,take1,16,FALSE)-#REF!</f>
        <v>#REF!</v>
      </c>
      <c r="Q178" s="17" t="e">
        <f>VLOOKUP($A178,take1,17,FALSE)-#REF!</f>
        <v>#REF!</v>
      </c>
      <c r="R178" s="17" t="e">
        <f>VLOOKUP($A178,take1,18,FALSE)-#REF!</f>
        <v>#REF!</v>
      </c>
      <c r="S178" s="17" t="e">
        <f>VLOOKUP($A178,take1,19,FALSE)-#REF!</f>
        <v>#REF!</v>
      </c>
    </row>
    <row r="179" spans="1:19" ht="12.75">
      <c r="A179" t="e">
        <f>#REF!</f>
        <v>#REF!</v>
      </c>
      <c r="B179" s="17" t="e">
        <f>VLOOKUP(A179,take1,2,FALSE)-#REF!</f>
        <v>#REF!</v>
      </c>
      <c r="C179" s="17" t="e">
        <f>VLOOKUP(A179,take1,3,FALSE)-#REF!</f>
        <v>#REF!</v>
      </c>
      <c r="D179" s="17" t="e">
        <f>VLOOKUP($A179,take1,4,FALSE)-#REF!</f>
        <v>#REF!</v>
      </c>
      <c r="E179" s="17" t="e">
        <f>VLOOKUP($A179,take1,5,FALSE)-#REF!</f>
        <v>#REF!</v>
      </c>
      <c r="F179" s="17" t="e">
        <f>VLOOKUP($A179,take1,6,FALSE)-#REF!</f>
        <v>#REF!</v>
      </c>
      <c r="G179" s="17" t="e">
        <f>VLOOKUP($A179,take1,7,FALSE)-#REF!</f>
        <v>#REF!</v>
      </c>
      <c r="H179" s="17" t="e">
        <f>VLOOKUP($A179,take1,8,FALSE)-#REF!</f>
        <v>#REF!</v>
      </c>
      <c r="I179" s="17" t="e">
        <f>VLOOKUP($A179,take1,9,FALSE)-#REF!</f>
        <v>#REF!</v>
      </c>
      <c r="J179" s="17" t="e">
        <f>VLOOKUP($A179,take1,10,FALSE)-#REF!</f>
        <v>#REF!</v>
      </c>
      <c r="K179" s="17" t="e">
        <f>VLOOKUP($A179,take1,11,FALSE)-#REF!</f>
        <v>#REF!</v>
      </c>
      <c r="L179" s="17" t="e">
        <f>VLOOKUP($A179,take1,12,FALSE)-#REF!</f>
        <v>#REF!</v>
      </c>
      <c r="M179" s="17" t="e">
        <f>VLOOKUP($A179,take1,13,FALSE)-#REF!</f>
        <v>#REF!</v>
      </c>
      <c r="N179" s="17" t="e">
        <f>VLOOKUP($A179,take1,14,FALSE)-#REF!</f>
        <v>#REF!</v>
      </c>
      <c r="O179" s="17" t="e">
        <f>VLOOKUP($A179,take1,15,FALSE)-#REF!</f>
        <v>#REF!</v>
      </c>
      <c r="P179" s="17" t="e">
        <f>VLOOKUP($A179,take1,16,FALSE)-#REF!</f>
        <v>#REF!</v>
      </c>
      <c r="Q179" s="17" t="e">
        <f>VLOOKUP($A179,take1,17,FALSE)-#REF!</f>
        <v>#REF!</v>
      </c>
      <c r="R179" s="17" t="e">
        <f>VLOOKUP($A179,take1,18,FALSE)-#REF!</f>
        <v>#REF!</v>
      </c>
      <c r="S179" s="17" t="e">
        <f>VLOOKUP($A179,take1,19,FALSE)-#REF!</f>
        <v>#REF!</v>
      </c>
    </row>
    <row r="180" spans="1:19" ht="12.75">
      <c r="A180" t="e">
        <f>#REF!</f>
        <v>#REF!</v>
      </c>
      <c r="B180" s="17" t="e">
        <f>VLOOKUP(A180,take1,2,FALSE)-#REF!</f>
        <v>#REF!</v>
      </c>
      <c r="C180" s="17" t="e">
        <f>VLOOKUP(A180,take1,3,FALSE)-#REF!</f>
        <v>#REF!</v>
      </c>
      <c r="D180" s="17" t="e">
        <f>VLOOKUP($A180,take1,4,FALSE)-#REF!</f>
        <v>#REF!</v>
      </c>
      <c r="E180" s="17" t="e">
        <f>VLOOKUP($A180,take1,5,FALSE)-#REF!</f>
        <v>#REF!</v>
      </c>
      <c r="F180" s="17" t="e">
        <f>VLOOKUP($A180,take1,6,FALSE)-#REF!</f>
        <v>#REF!</v>
      </c>
      <c r="G180" s="17" t="e">
        <f>VLOOKUP($A180,take1,7,FALSE)-#REF!</f>
        <v>#REF!</v>
      </c>
      <c r="H180" s="17" t="e">
        <f>VLOOKUP($A180,take1,8,FALSE)-#REF!</f>
        <v>#REF!</v>
      </c>
      <c r="I180" s="17" t="e">
        <f>VLOOKUP($A180,take1,9,FALSE)-#REF!</f>
        <v>#REF!</v>
      </c>
      <c r="J180" s="17" t="e">
        <f>VLOOKUP($A180,take1,10,FALSE)-#REF!</f>
        <v>#REF!</v>
      </c>
      <c r="K180" s="17" t="e">
        <f>VLOOKUP($A180,take1,11,FALSE)-#REF!</f>
        <v>#REF!</v>
      </c>
      <c r="L180" s="17" t="e">
        <f>VLOOKUP($A180,take1,12,FALSE)-#REF!</f>
        <v>#REF!</v>
      </c>
      <c r="M180" s="17" t="e">
        <f>VLOOKUP($A180,take1,13,FALSE)-#REF!</f>
        <v>#REF!</v>
      </c>
      <c r="N180" s="17" t="e">
        <f>VLOOKUP($A180,take1,14,FALSE)-#REF!</f>
        <v>#REF!</v>
      </c>
      <c r="O180" s="17" t="e">
        <f>VLOOKUP($A180,take1,15,FALSE)-#REF!</f>
        <v>#REF!</v>
      </c>
      <c r="P180" s="17" t="e">
        <f>VLOOKUP($A180,take1,16,FALSE)-#REF!</f>
        <v>#REF!</v>
      </c>
      <c r="Q180" s="17" t="e">
        <f>VLOOKUP($A180,take1,17,FALSE)-#REF!</f>
        <v>#REF!</v>
      </c>
      <c r="R180" s="17" t="e">
        <f>VLOOKUP($A180,take1,18,FALSE)-#REF!</f>
        <v>#REF!</v>
      </c>
      <c r="S180" s="17" t="e">
        <f>VLOOKUP($A180,take1,19,FALSE)-#REF!</f>
        <v>#REF!</v>
      </c>
    </row>
    <row r="181" spans="1:19" ht="12.75">
      <c r="A181" t="e">
        <f>#REF!</f>
        <v>#REF!</v>
      </c>
      <c r="B181" s="17" t="e">
        <f>VLOOKUP(A181,take1,2,FALSE)-#REF!</f>
        <v>#REF!</v>
      </c>
      <c r="C181" s="17" t="e">
        <f>VLOOKUP(A181,take1,3,FALSE)-#REF!</f>
        <v>#REF!</v>
      </c>
      <c r="D181" s="17" t="e">
        <f>VLOOKUP($A181,take1,4,FALSE)-#REF!</f>
        <v>#REF!</v>
      </c>
      <c r="E181" s="17" t="e">
        <f>VLOOKUP($A181,take1,5,FALSE)-#REF!</f>
        <v>#REF!</v>
      </c>
      <c r="F181" s="17" t="e">
        <f>VLOOKUP($A181,take1,6,FALSE)-#REF!</f>
        <v>#REF!</v>
      </c>
      <c r="G181" s="17" t="e">
        <f>VLOOKUP($A181,take1,7,FALSE)-#REF!</f>
        <v>#REF!</v>
      </c>
      <c r="H181" s="17" t="e">
        <f>VLOOKUP($A181,take1,8,FALSE)-#REF!</f>
        <v>#REF!</v>
      </c>
      <c r="I181" s="17" t="e">
        <f>VLOOKUP($A181,take1,9,FALSE)-#REF!</f>
        <v>#REF!</v>
      </c>
      <c r="J181" s="17" t="e">
        <f>VLOOKUP($A181,take1,10,FALSE)-#REF!</f>
        <v>#REF!</v>
      </c>
      <c r="K181" s="17" t="e">
        <f>VLOOKUP($A181,take1,11,FALSE)-#REF!</f>
        <v>#REF!</v>
      </c>
      <c r="L181" s="17" t="e">
        <f>VLOOKUP($A181,take1,12,FALSE)-#REF!</f>
        <v>#REF!</v>
      </c>
      <c r="M181" s="17" t="e">
        <f>VLOOKUP($A181,take1,13,FALSE)-#REF!</f>
        <v>#REF!</v>
      </c>
      <c r="N181" s="17" t="e">
        <f>VLOOKUP($A181,take1,14,FALSE)-#REF!</f>
        <v>#REF!</v>
      </c>
      <c r="O181" s="17" t="e">
        <f>VLOOKUP($A181,take1,15,FALSE)-#REF!</f>
        <v>#REF!</v>
      </c>
      <c r="P181" s="17" t="e">
        <f>VLOOKUP($A181,take1,16,FALSE)-#REF!</f>
        <v>#REF!</v>
      </c>
      <c r="Q181" s="17" t="e">
        <f>VLOOKUP($A181,take1,17,FALSE)-#REF!</f>
        <v>#REF!</v>
      </c>
      <c r="R181" s="17" t="e">
        <f>VLOOKUP($A181,take1,18,FALSE)-#REF!</f>
        <v>#REF!</v>
      </c>
      <c r="S181" s="17" t="e">
        <f>VLOOKUP($A181,take1,19,FALSE)-#REF!</f>
        <v>#REF!</v>
      </c>
    </row>
    <row r="182" spans="1:19" ht="12.75">
      <c r="A182" t="e">
        <f>#REF!</f>
        <v>#REF!</v>
      </c>
      <c r="B182" s="17" t="e">
        <f>VLOOKUP(A182,take1,2,FALSE)-#REF!</f>
        <v>#REF!</v>
      </c>
      <c r="C182" s="17" t="e">
        <f>VLOOKUP(A182,take1,3,FALSE)-#REF!</f>
        <v>#REF!</v>
      </c>
      <c r="D182" s="17" t="e">
        <f>VLOOKUP($A182,take1,4,FALSE)-#REF!</f>
        <v>#REF!</v>
      </c>
      <c r="E182" s="17" t="e">
        <f>VLOOKUP($A182,take1,5,FALSE)-#REF!</f>
        <v>#REF!</v>
      </c>
      <c r="F182" s="17" t="e">
        <f>VLOOKUP($A182,take1,6,FALSE)-#REF!</f>
        <v>#REF!</v>
      </c>
      <c r="G182" s="17" t="e">
        <f>VLOOKUP($A182,take1,7,FALSE)-#REF!</f>
        <v>#REF!</v>
      </c>
      <c r="H182" s="17" t="e">
        <f>VLOOKUP($A182,take1,8,FALSE)-#REF!</f>
        <v>#REF!</v>
      </c>
      <c r="I182" s="17" t="e">
        <f>VLOOKUP($A182,take1,9,FALSE)-#REF!</f>
        <v>#REF!</v>
      </c>
      <c r="J182" s="17" t="e">
        <f>VLOOKUP($A182,take1,10,FALSE)-#REF!</f>
        <v>#REF!</v>
      </c>
      <c r="K182" s="17" t="e">
        <f>VLOOKUP($A182,take1,11,FALSE)-#REF!</f>
        <v>#REF!</v>
      </c>
      <c r="L182" s="17" t="e">
        <f>VLOOKUP($A182,take1,12,FALSE)-#REF!</f>
        <v>#REF!</v>
      </c>
      <c r="M182" s="17" t="e">
        <f>VLOOKUP($A182,take1,13,FALSE)-#REF!</f>
        <v>#REF!</v>
      </c>
      <c r="N182" s="17" t="e">
        <f>VLOOKUP($A182,take1,14,FALSE)-#REF!</f>
        <v>#REF!</v>
      </c>
      <c r="O182" s="17" t="e">
        <f>VLOOKUP($A182,take1,15,FALSE)-#REF!</f>
        <v>#REF!</v>
      </c>
      <c r="P182" s="17" t="e">
        <f>VLOOKUP($A182,take1,16,FALSE)-#REF!</f>
        <v>#REF!</v>
      </c>
      <c r="Q182" s="17" t="e">
        <f>VLOOKUP($A182,take1,17,FALSE)-#REF!</f>
        <v>#REF!</v>
      </c>
      <c r="R182" s="17" t="e">
        <f>VLOOKUP($A182,take1,18,FALSE)-#REF!</f>
        <v>#REF!</v>
      </c>
      <c r="S182" s="17" t="e">
        <f>VLOOKUP($A182,take1,19,FALSE)-#REF!</f>
        <v>#REF!</v>
      </c>
    </row>
    <row r="183" spans="1:19" ht="12.75">
      <c r="A183" t="e">
        <f>#REF!</f>
        <v>#REF!</v>
      </c>
      <c r="B183" s="17" t="e">
        <f>VLOOKUP(A183,take1,2,FALSE)-#REF!</f>
        <v>#REF!</v>
      </c>
      <c r="C183" s="17" t="e">
        <f>VLOOKUP(A183,take1,3,FALSE)-#REF!</f>
        <v>#REF!</v>
      </c>
      <c r="D183" s="17" t="e">
        <f>VLOOKUP($A183,take1,4,FALSE)-#REF!</f>
        <v>#REF!</v>
      </c>
      <c r="E183" s="17" t="e">
        <f>VLOOKUP($A183,take1,5,FALSE)-#REF!</f>
        <v>#REF!</v>
      </c>
      <c r="F183" s="17" t="e">
        <f>VLOOKUP($A183,take1,6,FALSE)-#REF!</f>
        <v>#REF!</v>
      </c>
      <c r="G183" s="17" t="e">
        <f>VLOOKUP($A183,take1,7,FALSE)-#REF!</f>
        <v>#REF!</v>
      </c>
      <c r="H183" s="17" t="e">
        <f>VLOOKUP($A183,take1,8,FALSE)-#REF!</f>
        <v>#REF!</v>
      </c>
      <c r="I183" s="17" t="e">
        <f>VLOOKUP($A183,take1,9,FALSE)-#REF!</f>
        <v>#REF!</v>
      </c>
      <c r="J183" s="17" t="e">
        <f>VLOOKUP($A183,take1,10,FALSE)-#REF!</f>
        <v>#REF!</v>
      </c>
      <c r="K183" s="17" t="e">
        <f>VLOOKUP($A183,take1,11,FALSE)-#REF!</f>
        <v>#REF!</v>
      </c>
      <c r="L183" s="17" t="e">
        <f>VLOOKUP($A183,take1,12,FALSE)-#REF!</f>
        <v>#REF!</v>
      </c>
      <c r="M183" s="17" t="e">
        <f>VLOOKUP($A183,take1,13,FALSE)-#REF!</f>
        <v>#REF!</v>
      </c>
      <c r="N183" s="17" t="e">
        <f>VLOOKUP($A183,take1,14,FALSE)-#REF!</f>
        <v>#REF!</v>
      </c>
      <c r="O183" s="17" t="e">
        <f>VLOOKUP($A183,take1,15,FALSE)-#REF!</f>
        <v>#REF!</v>
      </c>
      <c r="P183" s="17" t="e">
        <f>VLOOKUP($A183,take1,16,FALSE)-#REF!</f>
        <v>#REF!</v>
      </c>
      <c r="Q183" s="17" t="e">
        <f>VLOOKUP($A183,take1,17,FALSE)-#REF!</f>
        <v>#REF!</v>
      </c>
      <c r="R183" s="17" t="e">
        <f>VLOOKUP($A183,take1,18,FALSE)-#REF!</f>
        <v>#REF!</v>
      </c>
      <c r="S183" s="17" t="e">
        <f>VLOOKUP($A183,take1,19,FALSE)-#REF!</f>
        <v>#REF!</v>
      </c>
    </row>
    <row r="184" spans="1:19" ht="12.75">
      <c r="A184" t="e">
        <f>#REF!</f>
        <v>#REF!</v>
      </c>
      <c r="B184" s="17" t="e">
        <f>VLOOKUP(A184,take1,2,FALSE)-#REF!</f>
        <v>#REF!</v>
      </c>
      <c r="C184" s="17" t="e">
        <f>VLOOKUP(A184,take1,3,FALSE)-#REF!</f>
        <v>#REF!</v>
      </c>
      <c r="D184" s="17" t="e">
        <f>VLOOKUP($A184,take1,4,FALSE)-#REF!</f>
        <v>#REF!</v>
      </c>
      <c r="E184" s="17" t="e">
        <f>VLOOKUP($A184,take1,5,FALSE)-#REF!</f>
        <v>#REF!</v>
      </c>
      <c r="F184" s="17" t="e">
        <f>VLOOKUP($A184,take1,6,FALSE)-#REF!</f>
        <v>#REF!</v>
      </c>
      <c r="G184" s="17" t="e">
        <f>VLOOKUP($A184,take1,7,FALSE)-#REF!</f>
        <v>#REF!</v>
      </c>
      <c r="H184" s="17" t="e">
        <f>VLOOKUP($A184,take1,8,FALSE)-#REF!</f>
        <v>#REF!</v>
      </c>
      <c r="I184" s="17" t="e">
        <f>VLOOKUP($A184,take1,9,FALSE)-#REF!</f>
        <v>#REF!</v>
      </c>
      <c r="J184" s="17" t="e">
        <f>VLOOKUP($A184,take1,10,FALSE)-#REF!</f>
        <v>#REF!</v>
      </c>
      <c r="K184" s="17" t="e">
        <f>VLOOKUP($A184,take1,11,FALSE)-#REF!</f>
        <v>#REF!</v>
      </c>
      <c r="L184" s="17" t="e">
        <f>VLOOKUP($A184,take1,12,FALSE)-#REF!</f>
        <v>#REF!</v>
      </c>
      <c r="M184" s="17" t="e">
        <f>VLOOKUP($A184,take1,13,FALSE)-#REF!</f>
        <v>#REF!</v>
      </c>
      <c r="N184" s="17" t="e">
        <f>VLOOKUP($A184,take1,14,FALSE)-#REF!</f>
        <v>#REF!</v>
      </c>
      <c r="O184" s="17" t="e">
        <f>VLOOKUP($A184,take1,15,FALSE)-#REF!</f>
        <v>#REF!</v>
      </c>
      <c r="P184" s="17" t="e">
        <f>VLOOKUP($A184,take1,16,FALSE)-#REF!</f>
        <v>#REF!</v>
      </c>
      <c r="Q184" s="17" t="e">
        <f>VLOOKUP($A184,take1,17,FALSE)-#REF!</f>
        <v>#REF!</v>
      </c>
      <c r="R184" s="17" t="e">
        <f>VLOOKUP($A184,take1,18,FALSE)-#REF!</f>
        <v>#REF!</v>
      </c>
      <c r="S184" s="17" t="e">
        <f>VLOOKUP($A184,take1,19,FALSE)-#REF!</f>
        <v>#REF!</v>
      </c>
    </row>
    <row r="185" spans="2:19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2:19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2:19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2:19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2:19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2:19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2:19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2:19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2:19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2:19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2:19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2:19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2:19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2:19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2:19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2:19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2:19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2:19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2:19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2:19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2:19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2:19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2:19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2:19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2:19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2:19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2:19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2:19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2:19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</sheetData>
  <sheetProtection/>
  <conditionalFormatting sqref="B2:S184">
    <cfRule type="cellIs" priority="1" dxfId="0" operator="between" stopIfTrue="1">
      <formula>0.001</formula>
      <formula>-0.001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Juanita Riano</dc:creator>
  <cp:keywords/>
  <dc:description/>
  <cp:lastModifiedBy>TS</cp:lastModifiedBy>
  <cp:lastPrinted>2010-10-04T10:39:55Z</cp:lastPrinted>
  <dcterms:created xsi:type="dcterms:W3CDTF">2010-09-21T10:52:35Z</dcterms:created>
  <dcterms:modified xsi:type="dcterms:W3CDTF">2011-11-30T19:34:51Z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YZZR3YD5MSFU-548-6</vt:lpwstr>
  </property>
  <property fmtid="{D5CDD505-2E9C-101B-9397-08002B2CF9AE}" pid="3" name="_dlc_DocIdItemGuid">
    <vt:lpwstr>6101db29-d65d-447a-a565-861c26b70194</vt:lpwstr>
  </property>
  <property fmtid="{D5CDD505-2E9C-101B-9397-08002B2CF9AE}" pid="4" name="_dlc_DocIdUrl">
    <vt:lpwstr>https://ticz.transparency.org/Working_Together/CPI/_layouts/DocIdRedir.aspx?ID=YZZR3YD5MSFU-548-6, YZZR3YD5MSFU-548-6</vt:lpwstr>
  </property>
  <property fmtid="{D5CDD505-2E9C-101B-9397-08002B2CF9AE}" pid="5" name="Document Type">
    <vt:lpwstr>Internal</vt:lpwstr>
  </property>
</Properties>
</file>